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9"/>
  <workbookPr date1904="1" defaultThemeVersion="166925"/>
  <mc:AlternateContent xmlns:mc="http://schemas.openxmlformats.org/markup-compatibility/2006">
    <mc:Choice Requires="x15">
      <x15ac:absPath xmlns:x15ac="http://schemas.microsoft.com/office/spreadsheetml/2010/11/ac" url="/Users/gregorsabass/Downloads/"/>
    </mc:Choice>
  </mc:AlternateContent>
  <xr:revisionPtr revIDLastSave="0" documentId="13_ncr:1_{483CEEF2-2346-4E44-938B-8196C6D2CB98}" xr6:coauthVersionLast="36" xr6:coauthVersionMax="36" xr10:uidLastSave="{00000000-0000-0000-0000-000000000000}"/>
  <bookViews>
    <workbookView xWindow="2140" yWindow="460" windowWidth="25440" windowHeight="17380" tabRatio="500" xr2:uid="{00000000-000D-0000-FFFF-FFFF00000000}"/>
  </bookViews>
  <sheets>
    <sheet name="DayTime" sheetId="8" r:id="rId1"/>
    <sheet name="NightTime" sheetId="6" r:id="rId2"/>
    <sheet name="Agrippa,Bk3,Chp.26" sheetId="9" r:id="rId3"/>
    <sheet name="Spirit Names from Planets" sheetId="10" r:id="rId4"/>
  </sheets>
  <definedNames>
    <definedName name="_xlnm._FilterDatabase" localSheetId="0" hidden="1">DayTime!$E$18:$R$18</definedName>
    <definedName name="_xlnm._FilterDatabase" localSheetId="1" hidden="1">NightTime!$E$18:$R$18</definedName>
  </definedNames>
  <calcPr calcId="181029" concurrentCalc="0"/>
</workbook>
</file>

<file path=xl/calcChain.xml><?xml version="1.0" encoding="utf-8"?>
<calcChain xmlns="http://schemas.openxmlformats.org/spreadsheetml/2006/main">
  <c r="G7" i="8" l="1"/>
  <c r="G8" i="8"/>
  <c r="H10" i="8"/>
  <c r="D19" i="8"/>
  <c r="D20" i="8"/>
  <c r="D21" i="8"/>
  <c r="E20" i="8"/>
  <c r="E21" i="8"/>
  <c r="D22" i="8"/>
  <c r="E22" i="8"/>
  <c r="D23" i="8"/>
  <c r="E23" i="8"/>
  <c r="D24" i="8"/>
  <c r="E24" i="8"/>
  <c r="D25" i="8"/>
  <c r="E25" i="8"/>
  <c r="D26" i="8"/>
  <c r="E26" i="8"/>
  <c r="D27" i="8"/>
  <c r="E27" i="8"/>
  <c r="D28" i="8"/>
  <c r="E28" i="8"/>
  <c r="D29" i="8"/>
  <c r="E29" i="8"/>
  <c r="D30" i="8"/>
  <c r="E30" i="8"/>
  <c r="D31" i="8"/>
  <c r="E31" i="8"/>
  <c r="D32" i="8"/>
  <c r="E32" i="8"/>
  <c r="D33" i="8"/>
  <c r="E33" i="8"/>
  <c r="D34" i="8"/>
  <c r="E34"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0" i="8"/>
  <c r="E50" i="8"/>
  <c r="D51" i="8"/>
  <c r="E51" i="8"/>
  <c r="D52" i="8"/>
  <c r="E52" i="8"/>
  <c r="D53" i="8"/>
  <c r="E53" i="8"/>
  <c r="D54" i="8"/>
  <c r="E54" i="8"/>
  <c r="D55" i="8"/>
  <c r="E55" i="8"/>
  <c r="D56" i="8"/>
  <c r="E56" i="8"/>
  <c r="D57" i="8"/>
  <c r="E57" i="8"/>
  <c r="D58" i="8"/>
  <c r="E58" i="8"/>
  <c r="D59" i="8"/>
  <c r="E59" i="8"/>
  <c r="D60" i="8"/>
  <c r="E60" i="8"/>
  <c r="D61" i="8"/>
  <c r="E61" i="8"/>
  <c r="D62" i="8"/>
  <c r="E62" i="8"/>
  <c r="D63" i="8"/>
  <c r="E63" i="8"/>
  <c r="D64" i="8"/>
  <c r="E64" i="8"/>
  <c r="D65" i="8"/>
  <c r="E65" i="8"/>
  <c r="D66" i="8"/>
  <c r="E66" i="8"/>
  <c r="D67" i="8"/>
  <c r="E67" i="8"/>
  <c r="D68" i="8"/>
  <c r="E68" i="8"/>
  <c r="D69" i="8"/>
  <c r="E69" i="8"/>
  <c r="D70" i="8"/>
  <c r="E70" i="8"/>
  <c r="D71" i="8"/>
  <c r="E71" i="8"/>
  <c r="D72" i="8"/>
  <c r="E72" i="8"/>
  <c r="D73" i="8"/>
  <c r="E73" i="8"/>
  <c r="D74" i="8"/>
  <c r="E74" i="8"/>
  <c r="D75" i="8"/>
  <c r="E75" i="8"/>
  <c r="D76" i="8"/>
  <c r="E76" i="8"/>
  <c r="D77" i="8"/>
  <c r="E77" i="8"/>
  <c r="D78" i="8"/>
  <c r="E78" i="8"/>
  <c r="D79" i="8"/>
  <c r="E79" i="8"/>
  <c r="D80" i="8"/>
  <c r="E80" i="8"/>
  <c r="D81" i="8"/>
  <c r="E81" i="8"/>
  <c r="D82" i="8"/>
  <c r="E82" i="8"/>
  <c r="D83" i="8"/>
  <c r="E83" i="8"/>
  <c r="D84" i="8"/>
  <c r="E84" i="8"/>
  <c r="D85" i="8"/>
  <c r="E85" i="8"/>
  <c r="D86" i="8"/>
  <c r="E86" i="8"/>
  <c r="D87" i="8"/>
  <c r="E87" i="8"/>
  <c r="D88" i="8"/>
  <c r="E88" i="8"/>
  <c r="D89" i="8"/>
  <c r="E89" i="8"/>
  <c r="D90" i="8"/>
  <c r="E90" i="8"/>
  <c r="D91" i="8"/>
  <c r="E91" i="8"/>
  <c r="D92" i="8"/>
  <c r="E92" i="8"/>
  <c r="D93" i="8"/>
  <c r="E93" i="8"/>
  <c r="D94" i="8"/>
  <c r="E94" i="8"/>
  <c r="D95" i="8"/>
  <c r="E95" i="8"/>
  <c r="D96" i="8"/>
  <c r="E96" i="8"/>
  <c r="D97" i="8"/>
  <c r="E97" i="8"/>
  <c r="D98" i="8"/>
  <c r="E98" i="8"/>
  <c r="D99" i="8"/>
  <c r="E99" i="8"/>
  <c r="D100" i="8"/>
  <c r="E100" i="8"/>
  <c r="D101" i="8"/>
  <c r="E101" i="8"/>
  <c r="D102" i="8"/>
  <c r="E102" i="8"/>
  <c r="D103" i="8"/>
  <c r="E103" i="8"/>
  <c r="D104" i="8"/>
  <c r="E104" i="8"/>
  <c r="D105" i="8"/>
  <c r="E105" i="8"/>
  <c r="D106" i="8"/>
  <c r="E106" i="8"/>
  <c r="D107" i="8"/>
  <c r="E107" i="8"/>
  <c r="D108" i="8"/>
  <c r="E108" i="8"/>
  <c r="D109" i="8"/>
  <c r="E109" i="8"/>
  <c r="D110" i="8"/>
  <c r="E110" i="8"/>
  <c r="D111" i="8"/>
  <c r="E111" i="8"/>
  <c r="D112" i="8"/>
  <c r="E112" i="8"/>
  <c r="D113" i="8"/>
  <c r="E113" i="8"/>
  <c r="D114" i="8"/>
  <c r="E114" i="8"/>
  <c r="D115" i="8"/>
  <c r="E115" i="8"/>
  <c r="D116" i="8"/>
  <c r="E116" i="8"/>
  <c r="D117" i="8"/>
  <c r="E117" i="8"/>
  <c r="D118" i="8"/>
  <c r="E118" i="8"/>
  <c r="D119" i="8"/>
  <c r="E119" i="8"/>
  <c r="D120" i="8"/>
  <c r="E120" i="8"/>
  <c r="D121" i="8"/>
  <c r="E121" i="8"/>
  <c r="D122" i="8"/>
  <c r="E122" i="8"/>
  <c r="D123" i="8"/>
  <c r="E123" i="8"/>
  <c r="D124" i="8"/>
  <c r="E124" i="8"/>
  <c r="D125" i="8"/>
  <c r="E125" i="8"/>
  <c r="D126" i="8"/>
  <c r="E126" i="8"/>
  <c r="D127" i="8"/>
  <c r="E127" i="8"/>
  <c r="D128" i="8"/>
  <c r="E128" i="8"/>
  <c r="D129" i="8"/>
  <c r="E129" i="8"/>
  <c r="D130" i="8"/>
  <c r="E130" i="8"/>
  <c r="D131" i="8"/>
  <c r="E131" i="8"/>
  <c r="D132" i="8"/>
  <c r="E132" i="8"/>
  <c r="D133" i="8"/>
  <c r="E133" i="8"/>
  <c r="D134" i="8"/>
  <c r="E134" i="8"/>
  <c r="D135" i="8"/>
  <c r="E135" i="8"/>
  <c r="D136" i="8"/>
  <c r="E136" i="8"/>
  <c r="D137" i="8"/>
  <c r="E137" i="8"/>
  <c r="D138" i="8"/>
  <c r="E138" i="8"/>
  <c r="D139" i="8"/>
  <c r="E139" i="8"/>
  <c r="D140" i="8"/>
  <c r="E140" i="8"/>
  <c r="D141" i="8"/>
  <c r="E141" i="8"/>
  <c r="D142" i="8"/>
  <c r="E142" i="8"/>
  <c r="D143" i="8"/>
  <c r="E143" i="8"/>
  <c r="D144" i="8"/>
  <c r="E144" i="8"/>
  <c r="D145" i="8"/>
  <c r="E145" i="8"/>
  <c r="D146" i="8"/>
  <c r="E146" i="8"/>
  <c r="D147" i="8"/>
  <c r="E147" i="8"/>
  <c r="D148" i="8"/>
  <c r="E148" i="8"/>
  <c r="D149" i="8"/>
  <c r="E149" i="8"/>
  <c r="D150" i="8"/>
  <c r="E150" i="8"/>
  <c r="D151" i="8"/>
  <c r="E151" i="8"/>
  <c r="D152" i="8"/>
  <c r="E152" i="8"/>
  <c r="D153" i="8"/>
  <c r="E153" i="8"/>
  <c r="D154" i="8"/>
  <c r="E154" i="8"/>
  <c r="D155" i="8"/>
  <c r="E155" i="8"/>
  <c r="D156" i="8"/>
  <c r="E156" i="8"/>
  <c r="D157" i="8"/>
  <c r="E157" i="8"/>
  <c r="D158" i="8"/>
  <c r="E158" i="8"/>
  <c r="D159" i="8"/>
  <c r="E159" i="8"/>
  <c r="D160" i="8"/>
  <c r="E160" i="8"/>
  <c r="D161" i="8"/>
  <c r="E161" i="8"/>
  <c r="D162" i="8"/>
  <c r="E162" i="8"/>
  <c r="D163" i="8"/>
  <c r="E163" i="8"/>
  <c r="D164" i="8"/>
  <c r="E164" i="8"/>
  <c r="D165" i="8"/>
  <c r="E165" i="8"/>
  <c r="D166" i="8"/>
  <c r="E166" i="8"/>
  <c r="D167" i="8"/>
  <c r="E167" i="8"/>
  <c r="D168" i="8"/>
  <c r="E168" i="8"/>
  <c r="D169" i="8"/>
  <c r="E169" i="8"/>
  <c r="D170" i="8"/>
  <c r="E170" i="8"/>
  <c r="D171" i="8"/>
  <c r="E171" i="8"/>
  <c r="D172" i="8"/>
  <c r="E172" i="8"/>
  <c r="D173" i="8"/>
  <c r="E173" i="8"/>
  <c r="D174" i="8"/>
  <c r="E174" i="8"/>
  <c r="D175" i="8"/>
  <c r="E175" i="8"/>
  <c r="D176" i="8"/>
  <c r="E176" i="8"/>
  <c r="D177" i="8"/>
  <c r="E177" i="8"/>
  <c r="D178" i="8"/>
  <c r="E178" i="8"/>
  <c r="D179" i="8"/>
  <c r="E179" i="8"/>
  <c r="D180" i="8"/>
  <c r="E180" i="8"/>
  <c r="D181" i="8"/>
  <c r="E181" i="8"/>
  <c r="D182" i="8"/>
  <c r="E182" i="8"/>
  <c r="D183" i="8"/>
  <c r="E183" i="8"/>
  <c r="D184" i="8"/>
  <c r="E184" i="8"/>
  <c r="D185" i="8"/>
  <c r="E185" i="8"/>
  <c r="D186" i="8"/>
  <c r="E186" i="8"/>
  <c r="D187" i="8"/>
  <c r="E187" i="8"/>
  <c r="D188" i="8"/>
  <c r="E188" i="8"/>
  <c r="D189" i="8"/>
  <c r="E189" i="8"/>
  <c r="D190" i="8"/>
  <c r="E190" i="8"/>
  <c r="D191" i="8"/>
  <c r="E191" i="8"/>
  <c r="D192" i="8"/>
  <c r="E192" i="8"/>
  <c r="D193" i="8"/>
  <c r="E193" i="8"/>
  <c r="D194" i="8"/>
  <c r="E194" i="8"/>
  <c r="D195" i="8"/>
  <c r="E195" i="8"/>
  <c r="D196" i="8"/>
  <c r="E196" i="8"/>
  <c r="D197" i="8"/>
  <c r="E197" i="8"/>
  <c r="D198" i="8"/>
  <c r="E198" i="8"/>
  <c r="D199" i="8"/>
  <c r="E199" i="8"/>
  <c r="D200" i="8"/>
  <c r="E200" i="8"/>
  <c r="D201" i="8"/>
  <c r="E201" i="8"/>
  <c r="D202" i="8"/>
  <c r="E202" i="8"/>
  <c r="D203" i="8"/>
  <c r="E203" i="8"/>
  <c r="D204" i="8"/>
  <c r="E204" i="8"/>
  <c r="D205" i="8"/>
  <c r="E205" i="8"/>
  <c r="D206" i="8"/>
  <c r="E206" i="8"/>
  <c r="D207" i="8"/>
  <c r="E207" i="8"/>
  <c r="D208" i="8"/>
  <c r="E208" i="8"/>
  <c r="D209" i="8"/>
  <c r="E209" i="8"/>
  <c r="D210" i="8"/>
  <c r="E210" i="8"/>
  <c r="D211" i="8"/>
  <c r="E211" i="8"/>
  <c r="D212" i="8"/>
  <c r="E212" i="8"/>
  <c r="D213" i="8"/>
  <c r="E213" i="8"/>
  <c r="D214" i="8"/>
  <c r="E214" i="8"/>
  <c r="D215" i="8"/>
  <c r="E215" i="8"/>
  <c r="D216" i="8"/>
  <c r="E216" i="8"/>
  <c r="D217" i="8"/>
  <c r="E217" i="8"/>
  <c r="D218" i="8"/>
  <c r="E218" i="8"/>
  <c r="D219" i="8"/>
  <c r="E219" i="8"/>
  <c r="D220" i="8"/>
  <c r="E220" i="8"/>
  <c r="D221" i="8"/>
  <c r="E221" i="8"/>
  <c r="D222" i="8"/>
  <c r="E222" i="8"/>
  <c r="D223" i="8"/>
  <c r="E223" i="8"/>
  <c r="D224" i="8"/>
  <c r="E224" i="8"/>
  <c r="D225" i="8"/>
  <c r="E225" i="8"/>
  <c r="D226" i="8"/>
  <c r="E226" i="8"/>
  <c r="D227" i="8"/>
  <c r="E227" i="8"/>
  <c r="D228" i="8"/>
  <c r="E228" i="8"/>
  <c r="D229" i="8"/>
  <c r="E229" i="8"/>
  <c r="D230" i="8"/>
  <c r="E230" i="8"/>
  <c r="D231" i="8"/>
  <c r="E231" i="8"/>
  <c r="D232" i="8"/>
  <c r="E232" i="8"/>
  <c r="D233" i="8"/>
  <c r="E233" i="8"/>
  <c r="D234" i="8"/>
  <c r="E234" i="8"/>
  <c r="D235" i="8"/>
  <c r="E235" i="8"/>
  <c r="D236" i="8"/>
  <c r="E236" i="8"/>
  <c r="D237" i="8"/>
  <c r="E237" i="8"/>
  <c r="D238" i="8"/>
  <c r="E238" i="8"/>
  <c r="D239" i="8"/>
  <c r="E239" i="8"/>
  <c r="D240" i="8"/>
  <c r="E240" i="8"/>
  <c r="D241" i="8"/>
  <c r="E241" i="8"/>
  <c r="D242" i="8"/>
  <c r="E242" i="8"/>
  <c r="D243" i="8"/>
  <c r="E243" i="8"/>
  <c r="D244" i="8"/>
  <c r="E244" i="8"/>
  <c r="D245" i="8"/>
  <c r="E245" i="8"/>
  <c r="D246" i="8"/>
  <c r="E246" i="8"/>
  <c r="D247" i="8"/>
  <c r="E247" i="8"/>
  <c r="D248" i="8"/>
  <c r="E248" i="8"/>
  <c r="D249" i="8"/>
  <c r="E249" i="8"/>
  <c r="D250" i="8"/>
  <c r="E250" i="8"/>
  <c r="D251" i="8"/>
  <c r="E251" i="8"/>
  <c r="D252" i="8"/>
  <c r="E252" i="8"/>
  <c r="D253" i="8"/>
  <c r="E253" i="8"/>
  <c r="D254" i="8"/>
  <c r="E254" i="8"/>
  <c r="D255" i="8"/>
  <c r="E255" i="8"/>
  <c r="D256" i="8"/>
  <c r="E256" i="8"/>
  <c r="D257" i="8"/>
  <c r="E257" i="8"/>
  <c r="D258" i="8"/>
  <c r="E258" i="8"/>
  <c r="D259" i="8"/>
  <c r="E259" i="8"/>
  <c r="D260" i="8"/>
  <c r="E260" i="8"/>
  <c r="D261" i="8"/>
  <c r="E261" i="8"/>
  <c r="D262" i="8"/>
  <c r="E262" i="8"/>
  <c r="D263" i="8"/>
  <c r="E263" i="8"/>
  <c r="D264" i="8"/>
  <c r="E264" i="8"/>
  <c r="D265" i="8"/>
  <c r="E265" i="8"/>
  <c r="D266" i="8"/>
  <c r="E266" i="8"/>
  <c r="D267" i="8"/>
  <c r="E267" i="8"/>
  <c r="D268" i="8"/>
  <c r="E268" i="8"/>
  <c r="D269" i="8"/>
  <c r="E269" i="8"/>
  <c r="D270" i="8"/>
  <c r="E270" i="8"/>
  <c r="D271" i="8"/>
  <c r="E271" i="8"/>
  <c r="D272" i="8"/>
  <c r="E272" i="8"/>
  <c r="D273" i="8"/>
  <c r="E273" i="8"/>
  <c r="D274" i="8"/>
  <c r="E274" i="8"/>
  <c r="D275" i="8"/>
  <c r="E275" i="8"/>
  <c r="D276" i="8"/>
  <c r="E276" i="8"/>
  <c r="D277" i="8"/>
  <c r="E277" i="8"/>
  <c r="D278" i="8"/>
  <c r="E278" i="8"/>
  <c r="D279" i="8"/>
  <c r="E279" i="8"/>
  <c r="D280" i="8"/>
  <c r="E280" i="8"/>
  <c r="D281" i="8"/>
  <c r="E281" i="8"/>
  <c r="D282" i="8"/>
  <c r="E282" i="8"/>
  <c r="D283" i="8"/>
  <c r="E283" i="8"/>
  <c r="D284" i="8"/>
  <c r="E284" i="8"/>
  <c r="D285" i="8"/>
  <c r="E285" i="8"/>
  <c r="D286" i="8"/>
  <c r="E286" i="8"/>
  <c r="D287" i="8"/>
  <c r="E287" i="8"/>
  <c r="D288" i="8"/>
  <c r="E288" i="8"/>
  <c r="D289" i="8"/>
  <c r="E289" i="8"/>
  <c r="D290" i="8"/>
  <c r="E290" i="8"/>
  <c r="D291" i="8"/>
  <c r="E291" i="8"/>
  <c r="D292" i="8"/>
  <c r="E292" i="8"/>
  <c r="D293" i="8"/>
  <c r="E293" i="8"/>
  <c r="D294" i="8"/>
  <c r="E294" i="8"/>
  <c r="D295" i="8"/>
  <c r="E295" i="8"/>
  <c r="D296" i="8"/>
  <c r="E296" i="8"/>
  <c r="D297" i="8"/>
  <c r="E297" i="8"/>
  <c r="D298" i="8"/>
  <c r="E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D315" i="8"/>
  <c r="E315" i="8"/>
  <c r="D316" i="8"/>
  <c r="E316" i="8"/>
  <c r="D317" i="8"/>
  <c r="E317" i="8"/>
  <c r="D318" i="8"/>
  <c r="E318" i="8"/>
  <c r="D319" i="8"/>
  <c r="E319" i="8"/>
  <c r="D320" i="8"/>
  <c r="E320" i="8"/>
  <c r="D321" i="8"/>
  <c r="E321" i="8"/>
  <c r="D322" i="8"/>
  <c r="E322" i="8"/>
  <c r="D323" i="8"/>
  <c r="E323" i="8"/>
  <c r="D324" i="8"/>
  <c r="E324" i="8"/>
  <c r="D325" i="8"/>
  <c r="E325" i="8"/>
  <c r="D326" i="8"/>
  <c r="E326" i="8"/>
  <c r="D327" i="8"/>
  <c r="E327" i="8"/>
  <c r="D328" i="8"/>
  <c r="E328" i="8"/>
  <c r="D329" i="8"/>
  <c r="E329" i="8"/>
  <c r="D330" i="8"/>
  <c r="E330" i="8"/>
  <c r="D331" i="8"/>
  <c r="E331" i="8"/>
  <c r="D332" i="8"/>
  <c r="E332" i="8"/>
  <c r="D333" i="8"/>
  <c r="E333" i="8"/>
  <c r="D334" i="8"/>
  <c r="E334" i="8"/>
  <c r="D335" i="8"/>
  <c r="E335" i="8"/>
  <c r="D336" i="8"/>
  <c r="E336" i="8"/>
  <c r="D337" i="8"/>
  <c r="E337" i="8"/>
  <c r="D338" i="8"/>
  <c r="E338" i="8"/>
  <c r="D339" i="8"/>
  <c r="E339" i="8"/>
  <c r="D340" i="8"/>
  <c r="E340" i="8"/>
  <c r="D341" i="8"/>
  <c r="E341" i="8"/>
  <c r="D342" i="8"/>
  <c r="E342" i="8"/>
  <c r="D343" i="8"/>
  <c r="E343" i="8"/>
  <c r="D344" i="8"/>
  <c r="E344" i="8"/>
  <c r="D345" i="8"/>
  <c r="E345" i="8"/>
  <c r="D346" i="8"/>
  <c r="E346" i="8"/>
  <c r="D347" i="8"/>
  <c r="E347" i="8"/>
  <c r="D348" i="8"/>
  <c r="E348" i="8"/>
  <c r="D349" i="8"/>
  <c r="E349" i="8"/>
  <c r="D350" i="8"/>
  <c r="E350" i="8"/>
  <c r="D351" i="8"/>
  <c r="E351" i="8"/>
  <c r="D352" i="8"/>
  <c r="E352" i="8"/>
  <c r="D353" i="8"/>
  <c r="E353" i="8"/>
  <c r="D354" i="8"/>
  <c r="E354" i="8"/>
  <c r="D355" i="8"/>
  <c r="E355" i="8"/>
  <c r="D356" i="8"/>
  <c r="E356" i="8"/>
  <c r="D357" i="8"/>
  <c r="E357" i="8"/>
  <c r="D358" i="8"/>
  <c r="E358" i="8"/>
  <c r="D359" i="8"/>
  <c r="E359" i="8"/>
  <c r="D360" i="8"/>
  <c r="E360" i="8"/>
  <c r="D361" i="8"/>
  <c r="E361" i="8"/>
  <c r="D362" i="8"/>
  <c r="E362" i="8"/>
  <c r="D363" i="8"/>
  <c r="E363" i="8"/>
  <c r="D364" i="8"/>
  <c r="E364" i="8"/>
  <c r="D365" i="8"/>
  <c r="E365" i="8"/>
  <c r="D366" i="8"/>
  <c r="E366" i="8"/>
  <c r="D367" i="8"/>
  <c r="E367" i="8"/>
  <c r="D368" i="8"/>
  <c r="E368" i="8"/>
  <c r="D369" i="8"/>
  <c r="E369" i="8"/>
  <c r="D370" i="8"/>
  <c r="E370" i="8"/>
  <c r="D371" i="8"/>
  <c r="E371" i="8"/>
  <c r="D372" i="8"/>
  <c r="E372" i="8"/>
  <c r="D373" i="8"/>
  <c r="E373" i="8"/>
  <c r="D374" i="8"/>
  <c r="E374" i="8"/>
  <c r="D375" i="8"/>
  <c r="E375" i="8"/>
  <c r="D376" i="8"/>
  <c r="E376" i="8"/>
  <c r="D377" i="8"/>
  <c r="E377" i="8"/>
  <c r="D378" i="8"/>
  <c r="E378" i="8"/>
  <c r="I10" i="8"/>
  <c r="J10" i="8"/>
  <c r="G9" i="8"/>
  <c r="F10" i="8"/>
  <c r="G10" i="8"/>
  <c r="F11" i="8"/>
  <c r="G11" i="8"/>
  <c r="H11" i="8"/>
  <c r="I11" i="8"/>
  <c r="J11" i="8"/>
  <c r="K11" i="8"/>
  <c r="S11" i="8"/>
  <c r="F12" i="8"/>
  <c r="G12" i="8"/>
  <c r="H12" i="8"/>
  <c r="I12" i="8"/>
  <c r="J12" i="8"/>
  <c r="K12" i="8"/>
  <c r="F13" i="8"/>
  <c r="G13" i="8"/>
  <c r="H13" i="8"/>
  <c r="I13" i="8"/>
  <c r="J13" i="8"/>
  <c r="K13" i="8"/>
  <c r="F14" i="8"/>
  <c r="G14" i="8"/>
  <c r="H14" i="8"/>
  <c r="I14" i="8"/>
  <c r="J14" i="8"/>
  <c r="K14" i="8"/>
  <c r="L19"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M200" i="8"/>
  <c r="L201" i="8"/>
  <c r="M201" i="8"/>
  <c r="L202" i="8"/>
  <c r="M202" i="8"/>
  <c r="L203" i="8"/>
  <c r="M203" i="8"/>
  <c r="L204" i="8"/>
  <c r="M204" i="8"/>
  <c r="L205" i="8"/>
  <c r="M205" i="8"/>
  <c r="L206" i="8"/>
  <c r="M206" i="8"/>
  <c r="L207" i="8"/>
  <c r="M207" i="8"/>
  <c r="L208" i="8"/>
  <c r="M208" i="8"/>
  <c r="L209" i="8"/>
  <c r="M209" i="8"/>
  <c r="L210" i="8"/>
  <c r="M210" i="8"/>
  <c r="L211" i="8"/>
  <c r="M211" i="8"/>
  <c r="L212" i="8"/>
  <c r="M212" i="8"/>
  <c r="L213" i="8"/>
  <c r="M213" i="8"/>
  <c r="L214" i="8"/>
  <c r="M214" i="8"/>
  <c r="L215" i="8"/>
  <c r="M215" i="8"/>
  <c r="L216" i="8"/>
  <c r="M216" i="8"/>
  <c r="L217" i="8"/>
  <c r="M217" i="8"/>
  <c r="L218" i="8"/>
  <c r="M218" i="8"/>
  <c r="L219" i="8"/>
  <c r="M219" i="8"/>
  <c r="L220" i="8"/>
  <c r="M220" i="8"/>
  <c r="L221" i="8"/>
  <c r="M221" i="8"/>
  <c r="L222" i="8"/>
  <c r="M222" i="8"/>
  <c r="L223" i="8"/>
  <c r="M223" i="8"/>
  <c r="L224" i="8"/>
  <c r="M224" i="8"/>
  <c r="L225" i="8"/>
  <c r="M225" i="8"/>
  <c r="L226" i="8"/>
  <c r="M226" i="8"/>
  <c r="L227" i="8"/>
  <c r="M227" i="8"/>
  <c r="L228" i="8"/>
  <c r="M228" i="8"/>
  <c r="L229" i="8"/>
  <c r="M229" i="8"/>
  <c r="L230" i="8"/>
  <c r="M230" i="8"/>
  <c r="L231" i="8"/>
  <c r="M231" i="8"/>
  <c r="L232" i="8"/>
  <c r="M232" i="8"/>
  <c r="L233" i="8"/>
  <c r="M233" i="8"/>
  <c r="L234" i="8"/>
  <c r="M234" i="8"/>
  <c r="L235" i="8"/>
  <c r="M235" i="8"/>
  <c r="L236" i="8"/>
  <c r="M236" i="8"/>
  <c r="L237" i="8"/>
  <c r="M237" i="8"/>
  <c r="L238" i="8"/>
  <c r="M238" i="8"/>
  <c r="L239" i="8"/>
  <c r="M239" i="8"/>
  <c r="L240" i="8"/>
  <c r="M240" i="8"/>
  <c r="L241" i="8"/>
  <c r="M241" i="8"/>
  <c r="L242" i="8"/>
  <c r="M242" i="8"/>
  <c r="L243" i="8"/>
  <c r="M243" i="8"/>
  <c r="L244" i="8"/>
  <c r="M244" i="8"/>
  <c r="L245" i="8"/>
  <c r="M245" i="8"/>
  <c r="L246" i="8"/>
  <c r="M246" i="8"/>
  <c r="L247" i="8"/>
  <c r="M247" i="8"/>
  <c r="L248" i="8"/>
  <c r="M248" i="8"/>
  <c r="L249" i="8"/>
  <c r="M249" i="8"/>
  <c r="L250" i="8"/>
  <c r="M250" i="8"/>
  <c r="L251" i="8"/>
  <c r="M251" i="8"/>
  <c r="L252" i="8"/>
  <c r="M252" i="8"/>
  <c r="L253" i="8"/>
  <c r="M253" i="8"/>
  <c r="L254" i="8"/>
  <c r="M254" i="8"/>
  <c r="L255" i="8"/>
  <c r="M255" i="8"/>
  <c r="L256" i="8"/>
  <c r="M256" i="8"/>
  <c r="L257" i="8"/>
  <c r="M257" i="8"/>
  <c r="L258" i="8"/>
  <c r="M258" i="8"/>
  <c r="L259" i="8"/>
  <c r="M259" i="8"/>
  <c r="L260" i="8"/>
  <c r="M260" i="8"/>
  <c r="L261" i="8"/>
  <c r="M261" i="8"/>
  <c r="L262" i="8"/>
  <c r="M262" i="8"/>
  <c r="L263" i="8"/>
  <c r="M263" i="8"/>
  <c r="L264" i="8"/>
  <c r="M264" i="8"/>
  <c r="L265" i="8"/>
  <c r="M265" i="8"/>
  <c r="L266" i="8"/>
  <c r="M266" i="8"/>
  <c r="L267" i="8"/>
  <c r="M267" i="8"/>
  <c r="L268" i="8"/>
  <c r="M268" i="8"/>
  <c r="L269" i="8"/>
  <c r="M269" i="8"/>
  <c r="L270" i="8"/>
  <c r="M270" i="8"/>
  <c r="L271" i="8"/>
  <c r="M271" i="8"/>
  <c r="L272" i="8"/>
  <c r="M272" i="8"/>
  <c r="L273" i="8"/>
  <c r="M273" i="8"/>
  <c r="L274" i="8"/>
  <c r="M274" i="8"/>
  <c r="L275" i="8"/>
  <c r="M275" i="8"/>
  <c r="L276" i="8"/>
  <c r="M276" i="8"/>
  <c r="L277" i="8"/>
  <c r="M277" i="8"/>
  <c r="L278" i="8"/>
  <c r="M278" i="8"/>
  <c r="L279" i="8"/>
  <c r="M279" i="8"/>
  <c r="L280" i="8"/>
  <c r="M280" i="8"/>
  <c r="L281" i="8"/>
  <c r="M281" i="8"/>
  <c r="L282" i="8"/>
  <c r="M282" i="8"/>
  <c r="L283" i="8"/>
  <c r="M283" i="8"/>
  <c r="L284" i="8"/>
  <c r="M284" i="8"/>
  <c r="L285" i="8"/>
  <c r="M285" i="8"/>
  <c r="L286" i="8"/>
  <c r="M286" i="8"/>
  <c r="L287" i="8"/>
  <c r="M287" i="8"/>
  <c r="L288" i="8"/>
  <c r="M288" i="8"/>
  <c r="L289" i="8"/>
  <c r="M289" i="8"/>
  <c r="L290" i="8"/>
  <c r="M290" i="8"/>
  <c r="L291" i="8"/>
  <c r="M291" i="8"/>
  <c r="L292" i="8"/>
  <c r="M292" i="8"/>
  <c r="L293" i="8"/>
  <c r="M293" i="8"/>
  <c r="L294" i="8"/>
  <c r="M294" i="8"/>
  <c r="L295" i="8"/>
  <c r="M295" i="8"/>
  <c r="L296" i="8"/>
  <c r="M296" i="8"/>
  <c r="L297" i="8"/>
  <c r="M297" i="8"/>
  <c r="L298" i="8"/>
  <c r="M298" i="8"/>
  <c r="L299" i="8"/>
  <c r="M299" i="8"/>
  <c r="L300" i="8"/>
  <c r="M300" i="8"/>
  <c r="L301" i="8"/>
  <c r="M301" i="8"/>
  <c r="L302" i="8"/>
  <c r="M302" i="8"/>
  <c r="L303" i="8"/>
  <c r="M303" i="8"/>
  <c r="L304" i="8"/>
  <c r="M304" i="8"/>
  <c r="L305" i="8"/>
  <c r="M305" i="8"/>
  <c r="L306" i="8"/>
  <c r="M306" i="8"/>
  <c r="L307" i="8"/>
  <c r="M307" i="8"/>
  <c r="L308" i="8"/>
  <c r="M308" i="8"/>
  <c r="L309" i="8"/>
  <c r="M309" i="8"/>
  <c r="L310" i="8"/>
  <c r="M310" i="8"/>
  <c r="L311" i="8"/>
  <c r="M311" i="8"/>
  <c r="L312" i="8"/>
  <c r="M312" i="8"/>
  <c r="L313" i="8"/>
  <c r="M313" i="8"/>
  <c r="L314" i="8"/>
  <c r="M314" i="8"/>
  <c r="L315" i="8"/>
  <c r="M315" i="8"/>
  <c r="L316" i="8"/>
  <c r="M316" i="8"/>
  <c r="L317" i="8"/>
  <c r="M317" i="8"/>
  <c r="L318" i="8"/>
  <c r="M318" i="8"/>
  <c r="L319" i="8"/>
  <c r="M319" i="8"/>
  <c r="L320" i="8"/>
  <c r="M320" i="8"/>
  <c r="L321" i="8"/>
  <c r="M321" i="8"/>
  <c r="L322" i="8"/>
  <c r="M322" i="8"/>
  <c r="L323" i="8"/>
  <c r="M323" i="8"/>
  <c r="L324" i="8"/>
  <c r="M324" i="8"/>
  <c r="L325" i="8"/>
  <c r="M325" i="8"/>
  <c r="L326" i="8"/>
  <c r="M326" i="8"/>
  <c r="L327" i="8"/>
  <c r="M327" i="8"/>
  <c r="L328" i="8"/>
  <c r="M328" i="8"/>
  <c r="L329" i="8"/>
  <c r="M329" i="8"/>
  <c r="L330" i="8"/>
  <c r="M330" i="8"/>
  <c r="L331" i="8"/>
  <c r="M331" i="8"/>
  <c r="L332" i="8"/>
  <c r="M332" i="8"/>
  <c r="L333" i="8"/>
  <c r="M333" i="8"/>
  <c r="L334" i="8"/>
  <c r="M334" i="8"/>
  <c r="L335" i="8"/>
  <c r="M335" i="8"/>
  <c r="L336" i="8"/>
  <c r="M336" i="8"/>
  <c r="L337" i="8"/>
  <c r="M337" i="8"/>
  <c r="L338" i="8"/>
  <c r="M338" i="8"/>
  <c r="L339" i="8"/>
  <c r="M339" i="8"/>
  <c r="L340" i="8"/>
  <c r="M340" i="8"/>
  <c r="L341" i="8"/>
  <c r="M341" i="8"/>
  <c r="L342" i="8"/>
  <c r="M342" i="8"/>
  <c r="L343" i="8"/>
  <c r="M343" i="8"/>
  <c r="L344" i="8"/>
  <c r="M344" i="8"/>
  <c r="L345" i="8"/>
  <c r="M345" i="8"/>
  <c r="L346" i="8"/>
  <c r="M346" i="8"/>
  <c r="L347" i="8"/>
  <c r="M347" i="8"/>
  <c r="L348" i="8"/>
  <c r="M348" i="8"/>
  <c r="L349" i="8"/>
  <c r="M349" i="8"/>
  <c r="L350" i="8"/>
  <c r="M350" i="8"/>
  <c r="L351" i="8"/>
  <c r="M351" i="8"/>
  <c r="L352" i="8"/>
  <c r="M352" i="8"/>
  <c r="L353" i="8"/>
  <c r="M353" i="8"/>
  <c r="L354" i="8"/>
  <c r="M354" i="8"/>
  <c r="L355" i="8"/>
  <c r="M355" i="8"/>
  <c r="L356" i="8"/>
  <c r="M356" i="8"/>
  <c r="L357" i="8"/>
  <c r="M357" i="8"/>
  <c r="L358" i="8"/>
  <c r="M358" i="8"/>
  <c r="L359" i="8"/>
  <c r="M359" i="8"/>
  <c r="L360" i="8"/>
  <c r="M360" i="8"/>
  <c r="L361" i="8"/>
  <c r="M361" i="8"/>
  <c r="L362" i="8"/>
  <c r="M362" i="8"/>
  <c r="L363" i="8"/>
  <c r="M363" i="8"/>
  <c r="L364" i="8"/>
  <c r="M364" i="8"/>
  <c r="L365" i="8"/>
  <c r="M365" i="8"/>
  <c r="L366" i="8"/>
  <c r="M366" i="8"/>
  <c r="L367" i="8"/>
  <c r="M367" i="8"/>
  <c r="L368" i="8"/>
  <c r="M368" i="8"/>
  <c r="L369" i="8"/>
  <c r="M369" i="8"/>
  <c r="L370" i="8"/>
  <c r="M370" i="8"/>
  <c r="L371" i="8"/>
  <c r="M371" i="8"/>
  <c r="L372" i="8"/>
  <c r="M372" i="8"/>
  <c r="L373" i="8"/>
  <c r="M373" i="8"/>
  <c r="L374" i="8"/>
  <c r="M374" i="8"/>
  <c r="L375" i="8"/>
  <c r="M375" i="8"/>
  <c r="L376" i="8"/>
  <c r="M376" i="8"/>
  <c r="L377" i="8"/>
  <c r="M377" i="8"/>
  <c r="L378" i="8"/>
  <c r="M378" i="8"/>
  <c r="G7" i="6"/>
  <c r="G8" i="6"/>
  <c r="H10" i="6"/>
  <c r="D19" i="6"/>
  <c r="D20" i="6"/>
  <c r="D21" i="6"/>
  <c r="E20" i="6"/>
  <c r="E21" i="6"/>
  <c r="D22" i="6"/>
  <c r="E22" i="6"/>
  <c r="D23" i="6"/>
  <c r="E23" i="6"/>
  <c r="D24" i="6"/>
  <c r="E24" i="6"/>
  <c r="D25" i="6"/>
  <c r="E25" i="6"/>
  <c r="D26" i="6"/>
  <c r="E26" i="6"/>
  <c r="D27" i="6"/>
  <c r="E27" i="6"/>
  <c r="D28" i="6"/>
  <c r="E28" i="6"/>
  <c r="D29" i="6"/>
  <c r="E29" i="6"/>
  <c r="D30" i="6"/>
  <c r="E30" i="6"/>
  <c r="D31" i="6"/>
  <c r="E31" i="6"/>
  <c r="D32" i="6"/>
  <c r="E32" i="6"/>
  <c r="D33" i="6"/>
  <c r="E33" i="6"/>
  <c r="D34" i="6"/>
  <c r="E34" i="6"/>
  <c r="D35" i="6"/>
  <c r="E35" i="6"/>
  <c r="D36" i="6"/>
  <c r="E36" i="6"/>
  <c r="D37" i="6"/>
  <c r="E37" i="6"/>
  <c r="D38" i="6"/>
  <c r="E38" i="6"/>
  <c r="D39" i="6"/>
  <c r="E39" i="6"/>
  <c r="D40" i="6"/>
  <c r="E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E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D115" i="6"/>
  <c r="E115" i="6"/>
  <c r="D116" i="6"/>
  <c r="E116" i="6"/>
  <c r="D117" i="6"/>
  <c r="E117" i="6"/>
  <c r="D118" i="6"/>
  <c r="E118" i="6"/>
  <c r="D119" i="6"/>
  <c r="E119" i="6"/>
  <c r="D120" i="6"/>
  <c r="E120" i="6"/>
  <c r="D121" i="6"/>
  <c r="E121" i="6"/>
  <c r="D122" i="6"/>
  <c r="E122" i="6"/>
  <c r="D123" i="6"/>
  <c r="E123" i="6"/>
  <c r="D124" i="6"/>
  <c r="E124" i="6"/>
  <c r="D125" i="6"/>
  <c r="E125" i="6"/>
  <c r="D126" i="6"/>
  <c r="E126" i="6"/>
  <c r="D127" i="6"/>
  <c r="E127" i="6"/>
  <c r="D128" i="6"/>
  <c r="E128" i="6"/>
  <c r="D129" i="6"/>
  <c r="E129" i="6"/>
  <c r="D130" i="6"/>
  <c r="E130" i="6"/>
  <c r="D131" i="6"/>
  <c r="E131" i="6"/>
  <c r="D132" i="6"/>
  <c r="E132" i="6"/>
  <c r="D133" i="6"/>
  <c r="E133" i="6"/>
  <c r="D134" i="6"/>
  <c r="E134" i="6"/>
  <c r="D135" i="6"/>
  <c r="E135" i="6"/>
  <c r="D136" i="6"/>
  <c r="E136" i="6"/>
  <c r="D137" i="6"/>
  <c r="E137" i="6"/>
  <c r="D138" i="6"/>
  <c r="E138" i="6"/>
  <c r="D139" i="6"/>
  <c r="E139" i="6"/>
  <c r="D140" i="6"/>
  <c r="E140" i="6"/>
  <c r="D141" i="6"/>
  <c r="E141" i="6"/>
  <c r="D142" i="6"/>
  <c r="E142" i="6"/>
  <c r="D143" i="6"/>
  <c r="E143" i="6"/>
  <c r="D144" i="6"/>
  <c r="E144" i="6"/>
  <c r="D145" i="6"/>
  <c r="E145" i="6"/>
  <c r="D146" i="6"/>
  <c r="E146" i="6"/>
  <c r="D147" i="6"/>
  <c r="E147" i="6"/>
  <c r="D148" i="6"/>
  <c r="E148" i="6"/>
  <c r="D149" i="6"/>
  <c r="E149" i="6"/>
  <c r="D150" i="6"/>
  <c r="E150" i="6"/>
  <c r="D151" i="6"/>
  <c r="E151" i="6"/>
  <c r="D152" i="6"/>
  <c r="E152" i="6"/>
  <c r="D153" i="6"/>
  <c r="E153" i="6"/>
  <c r="D154" i="6"/>
  <c r="E154" i="6"/>
  <c r="D155" i="6"/>
  <c r="E155" i="6"/>
  <c r="D156" i="6"/>
  <c r="E156" i="6"/>
  <c r="D157" i="6"/>
  <c r="E157" i="6"/>
  <c r="D158" i="6"/>
  <c r="E158" i="6"/>
  <c r="D159" i="6"/>
  <c r="E159" i="6"/>
  <c r="D160" i="6"/>
  <c r="E160" i="6"/>
  <c r="D161" i="6"/>
  <c r="E161" i="6"/>
  <c r="D162" i="6"/>
  <c r="E162" i="6"/>
  <c r="D163" i="6"/>
  <c r="E163" i="6"/>
  <c r="D164" i="6"/>
  <c r="E164" i="6"/>
  <c r="D165" i="6"/>
  <c r="E165" i="6"/>
  <c r="D166" i="6"/>
  <c r="E166" i="6"/>
  <c r="D167" i="6"/>
  <c r="E167" i="6"/>
  <c r="D168" i="6"/>
  <c r="E168" i="6"/>
  <c r="D169" i="6"/>
  <c r="E169" i="6"/>
  <c r="D170" i="6"/>
  <c r="E170" i="6"/>
  <c r="D171" i="6"/>
  <c r="E171" i="6"/>
  <c r="D172" i="6"/>
  <c r="E172" i="6"/>
  <c r="D173" i="6"/>
  <c r="E173" i="6"/>
  <c r="D174" i="6"/>
  <c r="E174" i="6"/>
  <c r="D175" i="6"/>
  <c r="E175" i="6"/>
  <c r="D176" i="6"/>
  <c r="E176" i="6"/>
  <c r="D177" i="6"/>
  <c r="E177" i="6"/>
  <c r="D178" i="6"/>
  <c r="E178" i="6"/>
  <c r="D179" i="6"/>
  <c r="E179" i="6"/>
  <c r="D180" i="6"/>
  <c r="E180" i="6"/>
  <c r="D181" i="6"/>
  <c r="E181" i="6"/>
  <c r="D182" i="6"/>
  <c r="E182" i="6"/>
  <c r="D183" i="6"/>
  <c r="E183" i="6"/>
  <c r="D184" i="6"/>
  <c r="E184" i="6"/>
  <c r="D185" i="6"/>
  <c r="E185" i="6"/>
  <c r="D186" i="6"/>
  <c r="E186" i="6"/>
  <c r="D187" i="6"/>
  <c r="E187" i="6"/>
  <c r="D188" i="6"/>
  <c r="E188" i="6"/>
  <c r="D189" i="6"/>
  <c r="E189" i="6"/>
  <c r="D190" i="6"/>
  <c r="E190" i="6"/>
  <c r="D191" i="6"/>
  <c r="E191" i="6"/>
  <c r="D192" i="6"/>
  <c r="E192" i="6"/>
  <c r="D193" i="6"/>
  <c r="E193" i="6"/>
  <c r="D194" i="6"/>
  <c r="E194" i="6"/>
  <c r="D195" i="6"/>
  <c r="E195" i="6"/>
  <c r="D196" i="6"/>
  <c r="E196" i="6"/>
  <c r="D197" i="6"/>
  <c r="E197" i="6"/>
  <c r="D198" i="6"/>
  <c r="E198" i="6"/>
  <c r="D199" i="6"/>
  <c r="E199" i="6"/>
  <c r="D200" i="6"/>
  <c r="E200" i="6"/>
  <c r="D201" i="6"/>
  <c r="E201" i="6"/>
  <c r="D202" i="6"/>
  <c r="E202" i="6"/>
  <c r="D203" i="6"/>
  <c r="E203" i="6"/>
  <c r="D204" i="6"/>
  <c r="E204" i="6"/>
  <c r="D205" i="6"/>
  <c r="E205" i="6"/>
  <c r="D206" i="6"/>
  <c r="E206" i="6"/>
  <c r="D207" i="6"/>
  <c r="E207" i="6"/>
  <c r="D208" i="6"/>
  <c r="E208" i="6"/>
  <c r="D209" i="6"/>
  <c r="E209" i="6"/>
  <c r="D210" i="6"/>
  <c r="E210" i="6"/>
  <c r="D211" i="6"/>
  <c r="E211" i="6"/>
  <c r="D212" i="6"/>
  <c r="E212" i="6"/>
  <c r="D213" i="6"/>
  <c r="E213" i="6"/>
  <c r="D214" i="6"/>
  <c r="E214" i="6"/>
  <c r="D215" i="6"/>
  <c r="E215" i="6"/>
  <c r="D216" i="6"/>
  <c r="E216" i="6"/>
  <c r="D217" i="6"/>
  <c r="E217" i="6"/>
  <c r="D218" i="6"/>
  <c r="E218" i="6"/>
  <c r="D219" i="6"/>
  <c r="E219" i="6"/>
  <c r="D220" i="6"/>
  <c r="E220" i="6"/>
  <c r="D221" i="6"/>
  <c r="E221" i="6"/>
  <c r="D222" i="6"/>
  <c r="E222" i="6"/>
  <c r="D223" i="6"/>
  <c r="E223" i="6"/>
  <c r="D224" i="6"/>
  <c r="E224" i="6"/>
  <c r="D225" i="6"/>
  <c r="E225" i="6"/>
  <c r="D226" i="6"/>
  <c r="E226" i="6"/>
  <c r="D227" i="6"/>
  <c r="E227" i="6"/>
  <c r="D228" i="6"/>
  <c r="E228" i="6"/>
  <c r="D229" i="6"/>
  <c r="E229" i="6"/>
  <c r="D230" i="6"/>
  <c r="E230" i="6"/>
  <c r="D231" i="6"/>
  <c r="E231" i="6"/>
  <c r="D232" i="6"/>
  <c r="E232" i="6"/>
  <c r="D233" i="6"/>
  <c r="E233" i="6"/>
  <c r="D234" i="6"/>
  <c r="E234" i="6"/>
  <c r="D235" i="6"/>
  <c r="E235" i="6"/>
  <c r="D236" i="6"/>
  <c r="E236" i="6"/>
  <c r="D237" i="6"/>
  <c r="E237" i="6"/>
  <c r="D238" i="6"/>
  <c r="E238" i="6"/>
  <c r="D239" i="6"/>
  <c r="E239" i="6"/>
  <c r="D240" i="6"/>
  <c r="E240" i="6"/>
  <c r="D241" i="6"/>
  <c r="E241" i="6"/>
  <c r="D242" i="6"/>
  <c r="E242" i="6"/>
  <c r="D243" i="6"/>
  <c r="E243" i="6"/>
  <c r="D244" i="6"/>
  <c r="E244" i="6"/>
  <c r="D245" i="6"/>
  <c r="E245" i="6"/>
  <c r="D246" i="6"/>
  <c r="E246" i="6"/>
  <c r="D247" i="6"/>
  <c r="E247" i="6"/>
  <c r="D248" i="6"/>
  <c r="E248" i="6"/>
  <c r="D249" i="6"/>
  <c r="E249" i="6"/>
  <c r="D250" i="6"/>
  <c r="E250" i="6"/>
  <c r="D251" i="6"/>
  <c r="E251" i="6"/>
  <c r="D252" i="6"/>
  <c r="E252" i="6"/>
  <c r="D253" i="6"/>
  <c r="E253" i="6"/>
  <c r="D254" i="6"/>
  <c r="E254" i="6"/>
  <c r="D255" i="6"/>
  <c r="E255" i="6"/>
  <c r="D256" i="6"/>
  <c r="E256" i="6"/>
  <c r="D257" i="6"/>
  <c r="E257" i="6"/>
  <c r="D258" i="6"/>
  <c r="E258" i="6"/>
  <c r="D259" i="6"/>
  <c r="E259" i="6"/>
  <c r="D260" i="6"/>
  <c r="E260" i="6"/>
  <c r="D261" i="6"/>
  <c r="E261" i="6"/>
  <c r="D262" i="6"/>
  <c r="E262" i="6"/>
  <c r="D263" i="6"/>
  <c r="E263" i="6"/>
  <c r="D264" i="6"/>
  <c r="E264" i="6"/>
  <c r="D265" i="6"/>
  <c r="E265" i="6"/>
  <c r="D266" i="6"/>
  <c r="E266" i="6"/>
  <c r="D267" i="6"/>
  <c r="E267" i="6"/>
  <c r="D268" i="6"/>
  <c r="E268" i="6"/>
  <c r="D269" i="6"/>
  <c r="E269" i="6"/>
  <c r="D270" i="6"/>
  <c r="E270" i="6"/>
  <c r="D271" i="6"/>
  <c r="E271" i="6"/>
  <c r="D272" i="6"/>
  <c r="E272" i="6"/>
  <c r="D273" i="6"/>
  <c r="E273" i="6"/>
  <c r="D274" i="6"/>
  <c r="E274" i="6"/>
  <c r="D275" i="6"/>
  <c r="E275" i="6"/>
  <c r="D276" i="6"/>
  <c r="E276" i="6"/>
  <c r="D277" i="6"/>
  <c r="E277" i="6"/>
  <c r="D278" i="6"/>
  <c r="E278" i="6"/>
  <c r="D279" i="6"/>
  <c r="E279" i="6"/>
  <c r="D280" i="6"/>
  <c r="E280" i="6"/>
  <c r="D281" i="6"/>
  <c r="E281" i="6"/>
  <c r="D282" i="6"/>
  <c r="E282" i="6"/>
  <c r="D283" i="6"/>
  <c r="E283" i="6"/>
  <c r="D284" i="6"/>
  <c r="E284" i="6"/>
  <c r="D285" i="6"/>
  <c r="E285" i="6"/>
  <c r="D286" i="6"/>
  <c r="E286" i="6"/>
  <c r="D287" i="6"/>
  <c r="E287" i="6"/>
  <c r="D288" i="6"/>
  <c r="E288" i="6"/>
  <c r="D289" i="6"/>
  <c r="E289" i="6"/>
  <c r="D290" i="6"/>
  <c r="E290" i="6"/>
  <c r="D291" i="6"/>
  <c r="E291" i="6"/>
  <c r="D292" i="6"/>
  <c r="E292" i="6"/>
  <c r="D293" i="6"/>
  <c r="E293" i="6"/>
  <c r="D294" i="6"/>
  <c r="E294" i="6"/>
  <c r="D295" i="6"/>
  <c r="E295" i="6"/>
  <c r="D296" i="6"/>
  <c r="E296" i="6"/>
  <c r="D297" i="6"/>
  <c r="E297" i="6"/>
  <c r="D298" i="6"/>
  <c r="E298" i="6"/>
  <c r="D299" i="6"/>
  <c r="E299" i="6"/>
  <c r="D300" i="6"/>
  <c r="E300" i="6"/>
  <c r="D301" i="6"/>
  <c r="E301" i="6"/>
  <c r="D302" i="6"/>
  <c r="E302" i="6"/>
  <c r="D303" i="6"/>
  <c r="E303" i="6"/>
  <c r="D304" i="6"/>
  <c r="E304" i="6"/>
  <c r="D305" i="6"/>
  <c r="E305" i="6"/>
  <c r="D306" i="6"/>
  <c r="E306" i="6"/>
  <c r="D307" i="6"/>
  <c r="E307" i="6"/>
  <c r="D308" i="6"/>
  <c r="E308" i="6"/>
  <c r="D309" i="6"/>
  <c r="E309" i="6"/>
  <c r="D310" i="6"/>
  <c r="E310" i="6"/>
  <c r="D311" i="6"/>
  <c r="E311" i="6"/>
  <c r="D312" i="6"/>
  <c r="E312" i="6"/>
  <c r="D313" i="6"/>
  <c r="E313" i="6"/>
  <c r="D314" i="6"/>
  <c r="E314" i="6"/>
  <c r="D315" i="6"/>
  <c r="E315" i="6"/>
  <c r="D316" i="6"/>
  <c r="E316" i="6"/>
  <c r="D317" i="6"/>
  <c r="E317" i="6"/>
  <c r="D318" i="6"/>
  <c r="E318" i="6"/>
  <c r="D319" i="6"/>
  <c r="E319" i="6"/>
  <c r="D320" i="6"/>
  <c r="E320" i="6"/>
  <c r="D321" i="6"/>
  <c r="E321" i="6"/>
  <c r="D322" i="6"/>
  <c r="E322" i="6"/>
  <c r="D323" i="6"/>
  <c r="E323" i="6"/>
  <c r="D324" i="6"/>
  <c r="E324" i="6"/>
  <c r="D325" i="6"/>
  <c r="E325" i="6"/>
  <c r="D326" i="6"/>
  <c r="E326" i="6"/>
  <c r="D327" i="6"/>
  <c r="E327" i="6"/>
  <c r="D328" i="6"/>
  <c r="E328" i="6"/>
  <c r="D329" i="6"/>
  <c r="E329" i="6"/>
  <c r="D330" i="6"/>
  <c r="E330" i="6"/>
  <c r="D331" i="6"/>
  <c r="E331" i="6"/>
  <c r="D332" i="6"/>
  <c r="E332" i="6"/>
  <c r="D333" i="6"/>
  <c r="E333" i="6"/>
  <c r="D334" i="6"/>
  <c r="E334" i="6"/>
  <c r="D335" i="6"/>
  <c r="E335" i="6"/>
  <c r="D336" i="6"/>
  <c r="E336" i="6"/>
  <c r="D337" i="6"/>
  <c r="E337" i="6"/>
  <c r="D338" i="6"/>
  <c r="E338" i="6"/>
  <c r="D339" i="6"/>
  <c r="E339" i="6"/>
  <c r="D340" i="6"/>
  <c r="E340" i="6"/>
  <c r="D341" i="6"/>
  <c r="E341" i="6"/>
  <c r="D342" i="6"/>
  <c r="E342" i="6"/>
  <c r="D343" i="6"/>
  <c r="E343" i="6"/>
  <c r="D344" i="6"/>
  <c r="E344" i="6"/>
  <c r="D345" i="6"/>
  <c r="E345" i="6"/>
  <c r="D346" i="6"/>
  <c r="E346" i="6"/>
  <c r="D347" i="6"/>
  <c r="E347" i="6"/>
  <c r="D348" i="6"/>
  <c r="E348" i="6"/>
  <c r="D349" i="6"/>
  <c r="E349" i="6"/>
  <c r="D350" i="6"/>
  <c r="E350" i="6"/>
  <c r="D351" i="6"/>
  <c r="E351" i="6"/>
  <c r="D352" i="6"/>
  <c r="E352" i="6"/>
  <c r="D353" i="6"/>
  <c r="E353" i="6"/>
  <c r="D354" i="6"/>
  <c r="E354" i="6"/>
  <c r="D355" i="6"/>
  <c r="E355" i="6"/>
  <c r="D356" i="6"/>
  <c r="E356" i="6"/>
  <c r="D357" i="6"/>
  <c r="E357" i="6"/>
  <c r="D358" i="6"/>
  <c r="E358" i="6"/>
  <c r="D359" i="6"/>
  <c r="E359" i="6"/>
  <c r="D360" i="6"/>
  <c r="E360" i="6"/>
  <c r="D361" i="6"/>
  <c r="E361" i="6"/>
  <c r="D362" i="6"/>
  <c r="E362" i="6"/>
  <c r="D363" i="6"/>
  <c r="E363" i="6"/>
  <c r="D364" i="6"/>
  <c r="E364" i="6"/>
  <c r="D365" i="6"/>
  <c r="E365" i="6"/>
  <c r="D366" i="6"/>
  <c r="E366" i="6"/>
  <c r="D367" i="6"/>
  <c r="E367" i="6"/>
  <c r="D368" i="6"/>
  <c r="E368" i="6"/>
  <c r="D369" i="6"/>
  <c r="E369" i="6"/>
  <c r="D370" i="6"/>
  <c r="E370" i="6"/>
  <c r="D371" i="6"/>
  <c r="E371" i="6"/>
  <c r="D372" i="6"/>
  <c r="E372" i="6"/>
  <c r="D373" i="6"/>
  <c r="E373" i="6"/>
  <c r="D374" i="6"/>
  <c r="E374" i="6"/>
  <c r="D375" i="6"/>
  <c r="E375" i="6"/>
  <c r="D376" i="6"/>
  <c r="E376" i="6"/>
  <c r="D377" i="6"/>
  <c r="E377" i="6"/>
  <c r="D378" i="6"/>
  <c r="E378" i="6"/>
  <c r="I10" i="6"/>
  <c r="J10" i="6"/>
  <c r="G9" i="6"/>
  <c r="F10" i="6"/>
  <c r="G10" i="6"/>
  <c r="F11" i="6"/>
  <c r="G11" i="6"/>
  <c r="H11" i="6"/>
  <c r="I11" i="6"/>
  <c r="J11" i="6"/>
  <c r="K11" i="6"/>
  <c r="S11" i="6"/>
  <c r="F12" i="6"/>
  <c r="G12" i="6"/>
  <c r="H12" i="6"/>
  <c r="I12" i="6"/>
  <c r="J12" i="6"/>
  <c r="K12" i="6"/>
  <c r="F13" i="6"/>
  <c r="G13" i="6"/>
  <c r="H13" i="6"/>
  <c r="I13" i="6"/>
  <c r="J13" i="6"/>
  <c r="K13" i="6"/>
  <c r="F14" i="6"/>
  <c r="G14" i="6"/>
  <c r="H14" i="6"/>
  <c r="I14" i="6"/>
  <c r="J14" i="6"/>
  <c r="K14" i="6"/>
  <c r="L19"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M200" i="6"/>
  <c r="L201" i="6"/>
  <c r="M201" i="6"/>
  <c r="L202" i="6"/>
  <c r="M202" i="6"/>
  <c r="L203" i="6"/>
  <c r="M203" i="6"/>
  <c r="L204" i="6"/>
  <c r="M204" i="6"/>
  <c r="L205" i="6"/>
  <c r="M205" i="6"/>
  <c r="L206" i="6"/>
  <c r="M206" i="6"/>
  <c r="L207" i="6"/>
  <c r="M207" i="6"/>
  <c r="L208" i="6"/>
  <c r="M208" i="6"/>
  <c r="L209" i="6"/>
  <c r="M209" i="6"/>
  <c r="L210" i="6"/>
  <c r="M210" i="6"/>
  <c r="L211" i="6"/>
  <c r="M211" i="6"/>
  <c r="L212" i="6"/>
  <c r="M212" i="6"/>
  <c r="L213" i="6"/>
  <c r="M213" i="6"/>
  <c r="L214" i="6"/>
  <c r="M214" i="6"/>
  <c r="L215" i="6"/>
  <c r="M215" i="6"/>
  <c r="L216" i="6"/>
  <c r="M216" i="6"/>
  <c r="L217" i="6"/>
  <c r="M217" i="6"/>
  <c r="L218" i="6"/>
  <c r="M218" i="6"/>
  <c r="L219" i="6"/>
  <c r="M219" i="6"/>
  <c r="L220" i="6"/>
  <c r="M220" i="6"/>
  <c r="L221" i="6"/>
  <c r="M221" i="6"/>
  <c r="L222" i="6"/>
  <c r="M222" i="6"/>
  <c r="L223" i="6"/>
  <c r="M223" i="6"/>
  <c r="L224" i="6"/>
  <c r="M224" i="6"/>
  <c r="L225" i="6"/>
  <c r="M225" i="6"/>
  <c r="L226" i="6"/>
  <c r="M226" i="6"/>
  <c r="L227" i="6"/>
  <c r="M227" i="6"/>
  <c r="L228" i="6"/>
  <c r="M228" i="6"/>
  <c r="L229" i="6"/>
  <c r="M229" i="6"/>
  <c r="L230" i="6"/>
  <c r="M230" i="6"/>
  <c r="L231" i="6"/>
  <c r="M231" i="6"/>
  <c r="L232" i="6"/>
  <c r="M232" i="6"/>
  <c r="L233" i="6"/>
  <c r="M233" i="6"/>
  <c r="L234" i="6"/>
  <c r="M234" i="6"/>
  <c r="L235" i="6"/>
  <c r="M235" i="6"/>
  <c r="L236" i="6"/>
  <c r="M236" i="6"/>
  <c r="L237" i="6"/>
  <c r="M237" i="6"/>
  <c r="L238" i="6"/>
  <c r="M238" i="6"/>
  <c r="L239" i="6"/>
  <c r="M239" i="6"/>
  <c r="L240" i="6"/>
  <c r="M240" i="6"/>
  <c r="L241" i="6"/>
  <c r="M241" i="6"/>
  <c r="L242" i="6"/>
  <c r="M242" i="6"/>
  <c r="L243" i="6"/>
  <c r="M243" i="6"/>
  <c r="L244" i="6"/>
  <c r="M244" i="6"/>
  <c r="L245" i="6"/>
  <c r="M245" i="6"/>
  <c r="L246" i="6"/>
  <c r="M246" i="6"/>
  <c r="L247" i="6"/>
  <c r="M247" i="6"/>
  <c r="L248" i="6"/>
  <c r="M248" i="6"/>
  <c r="L249" i="6"/>
  <c r="M249" i="6"/>
  <c r="L250" i="6"/>
  <c r="M250" i="6"/>
  <c r="L251" i="6"/>
  <c r="M251" i="6"/>
  <c r="L252" i="6"/>
  <c r="M252" i="6"/>
  <c r="L253" i="6"/>
  <c r="M253" i="6"/>
  <c r="L254" i="6"/>
  <c r="M254" i="6"/>
  <c r="L255" i="6"/>
  <c r="M255" i="6"/>
  <c r="L256" i="6"/>
  <c r="M256" i="6"/>
  <c r="L257" i="6"/>
  <c r="M257" i="6"/>
  <c r="L258" i="6"/>
  <c r="M258" i="6"/>
  <c r="L259" i="6"/>
  <c r="M259" i="6"/>
  <c r="L260" i="6"/>
  <c r="M260" i="6"/>
  <c r="L261" i="6"/>
  <c r="M261" i="6"/>
  <c r="L262" i="6"/>
  <c r="M262" i="6"/>
  <c r="L263" i="6"/>
  <c r="M263" i="6"/>
  <c r="L264" i="6"/>
  <c r="M264" i="6"/>
  <c r="L265" i="6"/>
  <c r="M265" i="6"/>
  <c r="L266" i="6"/>
  <c r="M266" i="6"/>
  <c r="L267" i="6"/>
  <c r="M267" i="6"/>
  <c r="L268" i="6"/>
  <c r="M268" i="6"/>
  <c r="L269" i="6"/>
  <c r="M269" i="6"/>
  <c r="L270" i="6"/>
  <c r="M270" i="6"/>
  <c r="L271" i="6"/>
  <c r="M271" i="6"/>
  <c r="L272" i="6"/>
  <c r="M272" i="6"/>
  <c r="L273" i="6"/>
  <c r="M273" i="6"/>
  <c r="L274" i="6"/>
  <c r="M274" i="6"/>
  <c r="L275" i="6"/>
  <c r="M275" i="6"/>
  <c r="L276" i="6"/>
  <c r="M276" i="6"/>
  <c r="L277" i="6"/>
  <c r="M277" i="6"/>
  <c r="L278" i="6"/>
  <c r="M278" i="6"/>
  <c r="L279" i="6"/>
  <c r="M279" i="6"/>
  <c r="L280" i="6"/>
  <c r="M280" i="6"/>
  <c r="L281" i="6"/>
  <c r="M281" i="6"/>
  <c r="L282" i="6"/>
  <c r="M282" i="6"/>
  <c r="L283" i="6"/>
  <c r="M283" i="6"/>
  <c r="L284" i="6"/>
  <c r="M284" i="6"/>
  <c r="L285" i="6"/>
  <c r="M285" i="6"/>
  <c r="L286" i="6"/>
  <c r="M286" i="6"/>
  <c r="L287" i="6"/>
  <c r="M287" i="6"/>
  <c r="L288" i="6"/>
  <c r="M288" i="6"/>
  <c r="L289" i="6"/>
  <c r="M289" i="6"/>
  <c r="L290" i="6"/>
  <c r="M290" i="6"/>
  <c r="L291" i="6"/>
  <c r="M291" i="6"/>
  <c r="L292" i="6"/>
  <c r="M292" i="6"/>
  <c r="L293" i="6"/>
  <c r="M293" i="6"/>
  <c r="L294" i="6"/>
  <c r="M294" i="6"/>
  <c r="L295" i="6"/>
  <c r="M295" i="6"/>
  <c r="L296" i="6"/>
  <c r="M296" i="6"/>
  <c r="L297" i="6"/>
  <c r="M297" i="6"/>
  <c r="L298" i="6"/>
  <c r="M298" i="6"/>
  <c r="L299" i="6"/>
  <c r="M299" i="6"/>
  <c r="L300" i="6"/>
  <c r="M300" i="6"/>
  <c r="L301" i="6"/>
  <c r="M301" i="6"/>
  <c r="L302" i="6"/>
  <c r="M302" i="6"/>
  <c r="L303" i="6"/>
  <c r="M303" i="6"/>
  <c r="L304" i="6"/>
  <c r="M304" i="6"/>
  <c r="L305" i="6"/>
  <c r="M305" i="6"/>
  <c r="L306" i="6"/>
  <c r="M306" i="6"/>
  <c r="L307" i="6"/>
  <c r="M307" i="6"/>
  <c r="L308" i="6"/>
  <c r="M308" i="6"/>
  <c r="L309" i="6"/>
  <c r="M309" i="6"/>
  <c r="L310" i="6"/>
  <c r="M310" i="6"/>
  <c r="L311" i="6"/>
  <c r="M311" i="6"/>
  <c r="L312" i="6"/>
  <c r="M312" i="6"/>
  <c r="L313" i="6"/>
  <c r="M313" i="6"/>
  <c r="L314" i="6"/>
  <c r="M314" i="6"/>
  <c r="L315" i="6"/>
  <c r="M315" i="6"/>
  <c r="L316" i="6"/>
  <c r="M316" i="6"/>
  <c r="L317" i="6"/>
  <c r="M317" i="6"/>
  <c r="L318" i="6"/>
  <c r="M318" i="6"/>
  <c r="L319" i="6"/>
  <c r="M319" i="6"/>
  <c r="L320" i="6"/>
  <c r="M320" i="6"/>
  <c r="L321" i="6"/>
  <c r="M321" i="6"/>
  <c r="L322" i="6"/>
  <c r="M322" i="6"/>
  <c r="L323" i="6"/>
  <c r="M323" i="6"/>
  <c r="L324" i="6"/>
  <c r="M324" i="6"/>
  <c r="L325" i="6"/>
  <c r="M325" i="6"/>
  <c r="L326" i="6"/>
  <c r="M326" i="6"/>
  <c r="L327" i="6"/>
  <c r="M327" i="6"/>
  <c r="L328" i="6"/>
  <c r="M328" i="6"/>
  <c r="L329" i="6"/>
  <c r="M329" i="6"/>
  <c r="L330" i="6"/>
  <c r="M330" i="6"/>
  <c r="L331" i="6"/>
  <c r="M331" i="6"/>
  <c r="L332" i="6"/>
  <c r="M332" i="6"/>
  <c r="L333" i="6"/>
  <c r="M333" i="6"/>
  <c r="L334" i="6"/>
  <c r="M334" i="6"/>
  <c r="L335" i="6"/>
  <c r="M335" i="6"/>
  <c r="L336" i="6"/>
  <c r="M336" i="6"/>
  <c r="L337" i="6"/>
  <c r="M337" i="6"/>
  <c r="L338" i="6"/>
  <c r="M338" i="6"/>
  <c r="L339" i="6"/>
  <c r="M339" i="6"/>
  <c r="L340" i="6"/>
  <c r="M340" i="6"/>
  <c r="L341" i="6"/>
  <c r="M341" i="6"/>
  <c r="L342" i="6"/>
  <c r="M342" i="6"/>
  <c r="L343" i="6"/>
  <c r="M343" i="6"/>
  <c r="L344" i="6"/>
  <c r="M344" i="6"/>
  <c r="L345" i="6"/>
  <c r="M345" i="6"/>
  <c r="L346" i="6"/>
  <c r="M346" i="6"/>
  <c r="L347" i="6"/>
  <c r="M347" i="6"/>
  <c r="L348" i="6"/>
  <c r="M348" i="6"/>
  <c r="L349" i="6"/>
  <c r="M349" i="6"/>
  <c r="L350" i="6"/>
  <c r="M350" i="6"/>
  <c r="L351" i="6"/>
  <c r="M351" i="6"/>
  <c r="L352" i="6"/>
  <c r="M352" i="6"/>
  <c r="L353" i="6"/>
  <c r="M353" i="6"/>
  <c r="L354" i="6"/>
  <c r="M354" i="6"/>
  <c r="L355" i="6"/>
  <c r="M355" i="6"/>
  <c r="L356" i="6"/>
  <c r="M356" i="6"/>
  <c r="L357" i="6"/>
  <c r="M357" i="6"/>
  <c r="L358" i="6"/>
  <c r="M358" i="6"/>
  <c r="L359" i="6"/>
  <c r="M359" i="6"/>
  <c r="L360" i="6"/>
  <c r="M360" i="6"/>
  <c r="L361" i="6"/>
  <c r="M361" i="6"/>
  <c r="L362" i="6"/>
  <c r="M362" i="6"/>
  <c r="L363" i="6"/>
  <c r="M363" i="6"/>
  <c r="L364" i="6"/>
  <c r="M364" i="6"/>
  <c r="L365" i="6"/>
  <c r="M365" i="6"/>
  <c r="L366" i="6"/>
  <c r="M366" i="6"/>
  <c r="L367" i="6"/>
  <c r="M367" i="6"/>
  <c r="L368" i="6"/>
  <c r="M368" i="6"/>
  <c r="L369" i="6"/>
  <c r="M369" i="6"/>
  <c r="L370" i="6"/>
  <c r="M370" i="6"/>
  <c r="L371" i="6"/>
  <c r="M371" i="6"/>
  <c r="L372" i="6"/>
  <c r="M372" i="6"/>
  <c r="L373" i="6"/>
  <c r="M373" i="6"/>
  <c r="L374" i="6"/>
  <c r="M374" i="6"/>
  <c r="L375" i="6"/>
  <c r="M375" i="6"/>
  <c r="L376" i="6"/>
  <c r="M376" i="6"/>
  <c r="L377" i="6"/>
  <c r="M377" i="6"/>
  <c r="L378" i="6"/>
  <c r="M378" i="6"/>
  <c r="O18" i="10"/>
  <c r="F9" i="10"/>
  <c r="O19" i="10"/>
  <c r="H9" i="10"/>
  <c r="O34" i="10"/>
  <c r="I9" i="10"/>
  <c r="O35" i="10"/>
  <c r="K9" i="10"/>
  <c r="O20" i="10"/>
  <c r="F10" i="10"/>
  <c r="O21" i="10"/>
  <c r="H10" i="10"/>
  <c r="O36" i="10"/>
  <c r="I10" i="10"/>
  <c r="O37" i="10"/>
  <c r="K10" i="10"/>
  <c r="O22" i="10"/>
  <c r="F11" i="10"/>
  <c r="O23" i="10"/>
  <c r="H11" i="10"/>
  <c r="O38" i="10"/>
  <c r="I11" i="10"/>
  <c r="O39" i="10"/>
  <c r="K11" i="10"/>
  <c r="O24" i="10"/>
  <c r="F12" i="10"/>
  <c r="O25" i="10"/>
  <c r="H12" i="10"/>
  <c r="O40" i="10"/>
  <c r="I12" i="10"/>
  <c r="O41" i="10"/>
  <c r="K12" i="10"/>
  <c r="O26" i="10"/>
  <c r="F13" i="10"/>
  <c r="O27" i="10"/>
  <c r="H13" i="10"/>
  <c r="O42" i="10"/>
  <c r="I13" i="10"/>
  <c r="O43" i="10"/>
  <c r="K13" i="10"/>
  <c r="O28" i="10"/>
  <c r="F14" i="10"/>
  <c r="O29" i="10"/>
  <c r="H14" i="10"/>
  <c r="O44" i="10"/>
  <c r="I14" i="10"/>
  <c r="O45" i="10"/>
  <c r="K14" i="10"/>
  <c r="O30" i="10"/>
  <c r="F15" i="10"/>
  <c r="O31" i="10"/>
  <c r="H15" i="10"/>
  <c r="O46" i="10"/>
  <c r="I15" i="10"/>
  <c r="O47" i="10"/>
  <c r="K15" i="10"/>
  <c r="F18" i="10"/>
  <c r="G18" i="10"/>
  <c r="H18" i="10"/>
  <c r="I18" i="10"/>
  <c r="J18" i="10"/>
  <c r="K18" i="10"/>
  <c r="L18" i="10"/>
  <c r="M18" i="10"/>
  <c r="N18" i="10"/>
  <c r="F19" i="10"/>
  <c r="G19" i="10"/>
  <c r="H19" i="10"/>
  <c r="I19" i="10"/>
  <c r="J19" i="10"/>
  <c r="K19" i="10"/>
  <c r="L19" i="10"/>
  <c r="M19" i="10"/>
  <c r="N19" i="10"/>
  <c r="F20" i="10"/>
  <c r="G20" i="10"/>
  <c r="H20" i="10"/>
  <c r="I20" i="10"/>
  <c r="J20" i="10"/>
  <c r="K20" i="10"/>
  <c r="L20" i="10"/>
  <c r="M20" i="10"/>
  <c r="N20" i="10"/>
  <c r="F21" i="10"/>
  <c r="G21" i="10"/>
  <c r="H21" i="10"/>
  <c r="I21" i="10"/>
  <c r="J21" i="10"/>
  <c r="K21" i="10"/>
  <c r="L21" i="10"/>
  <c r="M21" i="10"/>
  <c r="N21" i="10"/>
  <c r="F22" i="10"/>
  <c r="G22" i="10"/>
  <c r="H22" i="10"/>
  <c r="I22" i="10"/>
  <c r="J22" i="10"/>
  <c r="K22" i="10"/>
  <c r="L22" i="10"/>
  <c r="M22" i="10"/>
  <c r="N22" i="10"/>
  <c r="F23" i="10"/>
  <c r="G23" i="10"/>
  <c r="H23" i="10"/>
  <c r="I23" i="10"/>
  <c r="J23" i="10"/>
  <c r="K23" i="10"/>
  <c r="L23" i="10"/>
  <c r="M23" i="10"/>
  <c r="N23" i="10"/>
  <c r="F24" i="10"/>
  <c r="G24" i="10"/>
  <c r="H24" i="10"/>
  <c r="I24" i="10"/>
  <c r="J24" i="10"/>
  <c r="K24" i="10"/>
  <c r="L24" i="10"/>
  <c r="M24" i="10"/>
  <c r="N24" i="10"/>
  <c r="F25" i="10"/>
  <c r="G25" i="10"/>
  <c r="H25" i="10"/>
  <c r="I25" i="10"/>
  <c r="J25" i="10"/>
  <c r="K25" i="10"/>
  <c r="L25" i="10"/>
  <c r="M25" i="10"/>
  <c r="N25" i="10"/>
  <c r="F26" i="10"/>
  <c r="G26" i="10"/>
  <c r="H26" i="10"/>
  <c r="I26" i="10"/>
  <c r="J26" i="10"/>
  <c r="K26" i="10"/>
  <c r="L26" i="10"/>
  <c r="M26" i="10"/>
  <c r="N26" i="10"/>
  <c r="F27" i="10"/>
  <c r="G27" i="10"/>
  <c r="H27" i="10"/>
  <c r="I27" i="10"/>
  <c r="J27" i="10"/>
  <c r="K27" i="10"/>
  <c r="L27" i="10"/>
  <c r="M27" i="10"/>
  <c r="N27" i="10"/>
  <c r="F28" i="10"/>
  <c r="G28" i="10"/>
  <c r="H28" i="10"/>
  <c r="I28" i="10"/>
  <c r="J28" i="10"/>
  <c r="K28" i="10"/>
  <c r="L28" i="10"/>
  <c r="M28" i="10"/>
  <c r="N28" i="10"/>
  <c r="F29" i="10"/>
  <c r="G29" i="10"/>
  <c r="H29" i="10"/>
  <c r="I29" i="10"/>
  <c r="J29" i="10"/>
  <c r="K29" i="10"/>
  <c r="L29" i="10"/>
  <c r="M29" i="10"/>
  <c r="N29" i="10"/>
  <c r="F30" i="10"/>
  <c r="G30" i="10"/>
  <c r="H30" i="10"/>
  <c r="I30" i="10"/>
  <c r="J30" i="10"/>
  <c r="K30" i="10"/>
  <c r="L30" i="10"/>
  <c r="M30" i="10"/>
  <c r="N30" i="10"/>
  <c r="F31" i="10"/>
  <c r="G31" i="10"/>
  <c r="H31" i="10"/>
  <c r="I31" i="10"/>
  <c r="J31" i="10"/>
  <c r="K31" i="10"/>
  <c r="L31" i="10"/>
  <c r="M31" i="10"/>
  <c r="N31" i="10"/>
  <c r="F34" i="10"/>
  <c r="G34" i="10"/>
  <c r="H34" i="10"/>
  <c r="I34" i="10"/>
  <c r="J34" i="10"/>
  <c r="K34" i="10"/>
  <c r="L34" i="10"/>
  <c r="M34" i="10"/>
  <c r="N34" i="10"/>
  <c r="F35" i="10"/>
  <c r="G35" i="10"/>
  <c r="H35" i="10"/>
  <c r="I35" i="10"/>
  <c r="J35" i="10"/>
  <c r="K35" i="10"/>
  <c r="L35" i="10"/>
  <c r="M35" i="10"/>
  <c r="N35" i="10"/>
  <c r="F36" i="10"/>
  <c r="G36" i="10"/>
  <c r="H36" i="10"/>
  <c r="I36" i="10"/>
  <c r="J36" i="10"/>
  <c r="K36" i="10"/>
  <c r="L36" i="10"/>
  <c r="M36" i="10"/>
  <c r="N36" i="10"/>
  <c r="F37" i="10"/>
  <c r="G37" i="10"/>
  <c r="H37" i="10"/>
  <c r="I37" i="10"/>
  <c r="J37" i="10"/>
  <c r="K37" i="10"/>
  <c r="L37" i="10"/>
  <c r="M37" i="10"/>
  <c r="N37" i="10"/>
  <c r="F38" i="10"/>
  <c r="G38" i="10"/>
  <c r="H38" i="10"/>
  <c r="I38" i="10"/>
  <c r="J38" i="10"/>
  <c r="K38" i="10"/>
  <c r="L38" i="10"/>
  <c r="M38" i="10"/>
  <c r="N38" i="10"/>
  <c r="F39" i="10"/>
  <c r="G39" i="10"/>
  <c r="H39" i="10"/>
  <c r="I39" i="10"/>
  <c r="J39" i="10"/>
  <c r="K39" i="10"/>
  <c r="L39" i="10"/>
  <c r="M39" i="10"/>
  <c r="N39" i="10"/>
  <c r="F40" i="10"/>
  <c r="G40" i="10"/>
  <c r="H40" i="10"/>
  <c r="I40" i="10"/>
  <c r="J40" i="10"/>
  <c r="K40" i="10"/>
  <c r="L40" i="10"/>
  <c r="M40" i="10"/>
  <c r="N40" i="10"/>
  <c r="F41" i="10"/>
  <c r="G41" i="10"/>
  <c r="H41" i="10"/>
  <c r="I41" i="10"/>
  <c r="J41" i="10"/>
  <c r="K41" i="10"/>
  <c r="L41" i="10"/>
  <c r="M41" i="10"/>
  <c r="N41" i="10"/>
  <c r="F42" i="10"/>
  <c r="G42" i="10"/>
  <c r="H42" i="10"/>
  <c r="I42" i="10"/>
  <c r="J42" i="10"/>
  <c r="K42" i="10"/>
  <c r="L42" i="10"/>
  <c r="M42" i="10"/>
  <c r="N42" i="10"/>
  <c r="F43" i="10"/>
  <c r="G43" i="10"/>
  <c r="H43" i="10"/>
  <c r="I43" i="10"/>
  <c r="J43" i="10"/>
  <c r="K43" i="10"/>
  <c r="L43" i="10"/>
  <c r="M43" i="10"/>
  <c r="N43" i="10"/>
  <c r="F44" i="10"/>
  <c r="G44" i="10"/>
  <c r="H44" i="10"/>
  <c r="I44" i="10"/>
  <c r="J44" i="10"/>
  <c r="K44" i="10"/>
  <c r="L44" i="10"/>
  <c r="M44" i="10"/>
  <c r="N44" i="10"/>
  <c r="F45" i="10"/>
  <c r="G45" i="10"/>
  <c r="H45" i="10"/>
  <c r="I45" i="10"/>
  <c r="J45" i="10"/>
  <c r="K45" i="10"/>
  <c r="L45" i="10"/>
  <c r="M45" i="10"/>
  <c r="N45" i="10"/>
  <c r="F46" i="10"/>
  <c r="G46" i="10"/>
  <c r="H46" i="10"/>
  <c r="I46" i="10"/>
  <c r="J46" i="10"/>
  <c r="K46" i="10"/>
  <c r="L46" i="10"/>
  <c r="M46" i="10"/>
  <c r="N46" i="10"/>
  <c r="F47" i="10"/>
  <c r="G47" i="10"/>
  <c r="H47" i="10"/>
  <c r="I47" i="10"/>
  <c r="J47" i="10"/>
  <c r="K47" i="10"/>
  <c r="L47" i="10"/>
  <c r="M47" i="10"/>
  <c r="N4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Gregor Sabass</author>
  </authors>
  <commentList>
    <comment ref="F6" authorId="0" shapeId="0" xr:uid="{00000000-0006-0000-0000-000001000000}">
      <text>
        <r>
          <rPr>
            <b/>
            <sz val="9"/>
            <color rgb="FF000000"/>
            <rFont val="Verdana"/>
            <family val="2"/>
          </rPr>
          <t xml:space="preserve">
</t>
        </r>
        <r>
          <rPr>
            <b/>
            <sz val="9"/>
            <color rgb="FF000000"/>
            <rFont val="Verdana"/>
            <family val="2"/>
          </rPr>
          <t>Syzygy</t>
        </r>
        <r>
          <rPr>
            <sz val="9"/>
            <color rgb="FF000000"/>
            <rFont val="Verdana"/>
            <family val="2"/>
          </rPr>
          <t xml:space="preserve">
</t>
        </r>
        <r>
          <rPr>
            <sz val="9"/>
            <color rgb="FF000000"/>
            <rFont val="Verdana"/>
            <family val="2"/>
          </rPr>
          <t xml:space="preserve">
</t>
        </r>
        <r>
          <rPr>
            <sz val="9"/>
            <color rgb="FF000000"/>
            <rFont val="Verdana"/>
            <family val="2"/>
          </rPr>
          <t xml:space="preserve">A traditional term referring to the full Moon or New Moon. From the Greek suzugia, and the Latin syzygia, meaning 'union'. 
</t>
        </r>
        <r>
          <rPr>
            <sz val="9"/>
            <color rgb="FF000000"/>
            <rFont val="Verdana"/>
            <family val="2"/>
          </rPr>
          <t xml:space="preserve">
</t>
        </r>
        <r>
          <rPr>
            <sz val="9"/>
            <color rgb="FF000000"/>
            <rFont val="Verdana"/>
            <family val="2"/>
          </rPr>
          <t xml:space="preserve">Many traditional texts refer to the 'preceeding sysygy' meaning either the New Moon or Full Moon that most closely preceded the birth. The planet that had the greatest dignity in this degree was an important consideration in a number of techniques such as the Animodar method of rectification. 
</t>
        </r>
      </text>
    </comment>
    <comment ref="G6" authorId="0" shapeId="0" xr:uid="{00000000-0006-0000-0000-000002000000}">
      <text>
        <r>
          <rPr>
            <b/>
            <sz val="9"/>
            <color rgb="FF000000"/>
            <rFont val="Verdana"/>
            <family val="2"/>
          </rPr>
          <t xml:space="preserve">CALCULATED AUTOMATICALLY.
</t>
        </r>
        <r>
          <rPr>
            <b/>
            <sz val="9"/>
            <color rgb="FF000000"/>
            <rFont val="Verdana"/>
            <family val="2"/>
          </rPr>
          <t xml:space="preserve">
</t>
        </r>
        <r>
          <rPr>
            <b/>
            <sz val="9"/>
            <color rgb="FF000000"/>
            <rFont val="Verdana"/>
            <family val="2"/>
          </rPr>
          <t xml:space="preserve">Day Births (= am): 
</t>
        </r>
        <r>
          <rPr>
            <sz val="9"/>
            <color rgb="FF000000"/>
            <rFont val="Verdana"/>
            <family val="2"/>
          </rPr>
          <t xml:space="preserve">Fortune = Ascendant + Moon - Sun
</t>
        </r>
        <r>
          <rPr>
            <sz val="9"/>
            <color rgb="FF000000"/>
            <rFont val="Verdana"/>
            <family val="2"/>
          </rPr>
          <t xml:space="preserve"> </t>
        </r>
      </text>
    </comment>
    <comment ref="E18" authorId="0" shapeId="0" xr:uid="{00000000-0006-0000-0000-000003000000}">
      <text>
        <r>
          <rPr>
            <b/>
            <sz val="9"/>
            <color rgb="FF000000"/>
            <rFont val="Verdana"/>
            <family val="2"/>
          </rPr>
          <t>Counting starts at 0</t>
        </r>
        <r>
          <rPr>
            <b/>
            <sz val="9"/>
            <color rgb="FF000000"/>
            <rFont val="Verdana"/>
            <family val="2"/>
          </rPr>
          <t>°</t>
        </r>
        <r>
          <rPr>
            <b/>
            <sz val="9"/>
            <color rgb="FF000000"/>
            <rFont val="Verdana"/>
            <family val="2"/>
          </rPr>
          <t xml:space="preserve"> Aries</t>
        </r>
      </text>
    </comment>
    <comment ref="M18" authorId="0" shapeId="0" xr:uid="{00000000-0006-0000-0000-000004000000}">
      <text>
        <r>
          <rPr>
            <b/>
            <sz val="9"/>
            <color indexed="81"/>
            <rFont val="Verdana"/>
            <family val="2"/>
          </rPr>
          <t>Counting starts at 29° Pisces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Gregor Sabass</author>
  </authors>
  <commentList>
    <comment ref="F6" authorId="0" shapeId="0" xr:uid="{00000000-0006-0000-0100-000001000000}">
      <text>
        <r>
          <rPr>
            <b/>
            <sz val="9"/>
            <color indexed="81"/>
            <rFont val="Verdana"/>
            <family val="2"/>
          </rPr>
          <t xml:space="preserve">
Syzygy
</t>
        </r>
        <r>
          <rPr>
            <sz val="9"/>
            <color indexed="81"/>
            <rFont val="Verdana"/>
            <family val="2"/>
          </rPr>
          <t xml:space="preserve">
A traditional term referring to the full Moon or New Moon. From the Greek suzugia, and the Latin syzygia, meaning 'union'. 
Many traditional texts refer to the 'preceeding sysygy' meaning either the New Moon or Full Moon that most closely preceded the birth. The planet that had the greatest dignity in this degree was an important consideration in a number of techniques such as the Animodar method of rectification. 
</t>
        </r>
      </text>
    </comment>
    <comment ref="G6" authorId="0" shapeId="0" xr:uid="{00000000-0006-0000-0100-000002000000}">
      <text>
        <r>
          <rPr>
            <b/>
            <sz val="9"/>
            <color indexed="81"/>
            <rFont val="Verdana"/>
            <family val="2"/>
          </rPr>
          <t xml:space="preserve">CALCULATED AUTOMATICALLY.
Night Births (= pm): 
</t>
        </r>
        <r>
          <rPr>
            <sz val="9"/>
            <color indexed="81"/>
            <rFont val="Verdana"/>
            <family val="2"/>
          </rPr>
          <t xml:space="preserve">Fortune = Ascendant - Sun + Moon
</t>
        </r>
      </text>
    </comment>
  </commentList>
</comments>
</file>

<file path=xl/sharedStrings.xml><?xml version="1.0" encoding="utf-8"?>
<sst xmlns="http://schemas.openxmlformats.org/spreadsheetml/2006/main" count="6154" uniqueCount="343">
  <si>
    <t>Libra</t>
    <phoneticPr fontId="2" type="noConversion"/>
  </si>
  <si>
    <t>Scoprio</t>
    <phoneticPr fontId="2" type="noConversion"/>
  </si>
  <si>
    <t>Scorpio</t>
    <phoneticPr fontId="2" type="noConversion"/>
  </si>
  <si>
    <t>Saggitarius</t>
    <phoneticPr fontId="2" type="noConversion"/>
  </si>
  <si>
    <t>Capricorn</t>
    <phoneticPr fontId="2" type="noConversion"/>
  </si>
  <si>
    <t>Aquarius</t>
    <phoneticPr fontId="2" type="noConversion"/>
  </si>
  <si>
    <t>Pisces</t>
    <phoneticPr fontId="2" type="noConversion"/>
  </si>
  <si>
    <t>Genius</t>
    <phoneticPr fontId="2" type="noConversion"/>
  </si>
  <si>
    <t>Evil Demon</t>
    <phoneticPr fontId="2" type="noConversion"/>
  </si>
  <si>
    <t>Demon</t>
    <phoneticPr fontId="2" type="noConversion"/>
  </si>
  <si>
    <t>Sign</t>
    <phoneticPr fontId="2" type="noConversion"/>
  </si>
  <si>
    <t>Degree</t>
    <phoneticPr fontId="2" type="noConversion"/>
  </si>
  <si>
    <t>Sign</t>
    <phoneticPr fontId="2" type="noConversion"/>
  </si>
  <si>
    <t>Genius &amp; Evil Demon</t>
    <phoneticPr fontId="2" type="noConversion"/>
  </si>
  <si>
    <t>Hebrew Letter 
I</t>
    <phoneticPr fontId="2" type="noConversion"/>
  </si>
  <si>
    <t>Hebrew 
Value</t>
    <phoneticPr fontId="2" type="noConversion"/>
  </si>
  <si>
    <t>5th - Prenatal Syzygy</t>
    <phoneticPr fontId="2" type="noConversion"/>
  </si>
  <si>
    <t>Hylegical Places</t>
    <phoneticPr fontId="2" type="noConversion"/>
  </si>
  <si>
    <t>a</t>
  </si>
  <si>
    <t>a</t>
    <phoneticPr fontId="2" type="noConversion"/>
  </si>
  <si>
    <t>b</t>
  </si>
  <si>
    <t>g</t>
  </si>
  <si>
    <t>d</t>
  </si>
  <si>
    <t>h</t>
  </si>
  <si>
    <t>h</t>
    <phoneticPr fontId="2" type="noConversion"/>
  </si>
  <si>
    <t>v</t>
  </si>
  <si>
    <t>v</t>
    <phoneticPr fontId="2" type="noConversion"/>
  </si>
  <si>
    <t>b</t>
    <phoneticPr fontId="2" type="noConversion"/>
  </si>
  <si>
    <t>g</t>
    <phoneticPr fontId="2" type="noConversion"/>
  </si>
  <si>
    <t>d</t>
    <phoneticPr fontId="2" type="noConversion"/>
  </si>
  <si>
    <t>z</t>
  </si>
  <si>
    <t>z</t>
    <phoneticPr fontId="2" type="noConversion"/>
  </si>
  <si>
    <t>x</t>
  </si>
  <si>
    <t>x</t>
    <phoneticPr fontId="2" type="noConversion"/>
  </si>
  <si>
    <t>t</t>
    <phoneticPr fontId="2" type="noConversion"/>
  </si>
  <si>
    <t>y</t>
    <phoneticPr fontId="2" type="noConversion"/>
  </si>
  <si>
    <t>k</t>
    <phoneticPr fontId="2" type="noConversion"/>
  </si>
  <si>
    <t>l</t>
    <phoneticPr fontId="2" type="noConversion"/>
  </si>
  <si>
    <t>m</t>
    <phoneticPr fontId="2" type="noConversion"/>
  </si>
  <si>
    <t>n</t>
    <phoneticPr fontId="2" type="noConversion"/>
  </si>
  <si>
    <t>c</t>
    <phoneticPr fontId="2" type="noConversion"/>
  </si>
  <si>
    <t>q</t>
    <phoneticPr fontId="2" type="noConversion"/>
  </si>
  <si>
    <t>r</t>
    <phoneticPr fontId="2" type="noConversion"/>
  </si>
  <si>
    <t>s</t>
    <phoneticPr fontId="2" type="noConversion"/>
  </si>
  <si>
    <t>j</t>
    <phoneticPr fontId="2" type="noConversion"/>
  </si>
  <si>
    <t>i</t>
    <phoneticPr fontId="2" type="noConversion"/>
  </si>
  <si>
    <t>p</t>
    <phoneticPr fontId="2" type="noConversion"/>
  </si>
  <si>
    <t>Pisces</t>
    <phoneticPr fontId="2" type="noConversion"/>
  </si>
  <si>
    <t>Name</t>
    <phoneticPr fontId="2" type="noConversion"/>
  </si>
  <si>
    <t>Degree</t>
    <phoneticPr fontId="2" type="noConversion"/>
  </si>
  <si>
    <t>Hebrew Letter II</t>
    <phoneticPr fontId="2" type="noConversion"/>
  </si>
  <si>
    <t>0°</t>
  </si>
  <si>
    <t>0°</t>
    <phoneticPr fontId="2" type="noConversion"/>
  </si>
  <si>
    <t>20°</t>
    <phoneticPr fontId="2" type="noConversion"/>
  </si>
  <si>
    <t>21°</t>
  </si>
  <si>
    <t>21°</t>
    <phoneticPr fontId="2" type="noConversion"/>
  </si>
  <si>
    <t>22°</t>
  </si>
  <si>
    <t>22°</t>
    <phoneticPr fontId="2" type="noConversion"/>
  </si>
  <si>
    <t>23°</t>
  </si>
  <si>
    <t>23°</t>
    <phoneticPr fontId="2" type="noConversion"/>
  </si>
  <si>
    <t>24°</t>
  </si>
  <si>
    <t>24°</t>
    <phoneticPr fontId="2" type="noConversion"/>
  </si>
  <si>
    <t>25°</t>
  </si>
  <si>
    <t>25°</t>
    <phoneticPr fontId="2" type="noConversion"/>
  </si>
  <si>
    <t>26°</t>
  </si>
  <si>
    <t>26°</t>
    <phoneticPr fontId="2" type="noConversion"/>
  </si>
  <si>
    <t>27°</t>
  </si>
  <si>
    <t>27°</t>
    <phoneticPr fontId="2" type="noConversion"/>
  </si>
  <si>
    <t>28°</t>
  </si>
  <si>
    <t>28°</t>
    <phoneticPr fontId="2" type="noConversion"/>
  </si>
  <si>
    <t>29°</t>
  </si>
  <si>
    <t>29°</t>
    <phoneticPr fontId="2" type="noConversion"/>
  </si>
  <si>
    <t>Aries</t>
    <phoneticPr fontId="2" type="noConversion"/>
  </si>
  <si>
    <t>Taurus</t>
    <phoneticPr fontId="2" type="noConversion"/>
  </si>
  <si>
    <t>Gemini</t>
    <phoneticPr fontId="2" type="noConversion"/>
  </si>
  <si>
    <t>Cancer</t>
    <phoneticPr fontId="2" type="noConversion"/>
  </si>
  <si>
    <t>Leo</t>
    <phoneticPr fontId="2" type="noConversion"/>
  </si>
  <si>
    <t>Virgo</t>
    <phoneticPr fontId="2" type="noConversion"/>
  </si>
  <si>
    <t>Libra</t>
    <phoneticPr fontId="2" type="noConversion"/>
  </si>
  <si>
    <t>Scorpio</t>
    <phoneticPr fontId="2" type="noConversion"/>
  </si>
  <si>
    <t>Sagittarius</t>
    <phoneticPr fontId="2" type="noConversion"/>
  </si>
  <si>
    <t>Capricorn</t>
    <phoneticPr fontId="2" type="noConversion"/>
  </si>
  <si>
    <t>Aquarius</t>
    <phoneticPr fontId="2" type="noConversion"/>
  </si>
  <si>
    <t>Pisces</t>
    <phoneticPr fontId="2" type="noConversion"/>
  </si>
  <si>
    <t>Degree</t>
    <phoneticPr fontId="2" type="noConversion"/>
  </si>
  <si>
    <t>Sign</t>
    <phoneticPr fontId="2" type="noConversion"/>
  </si>
  <si>
    <t>Evil Demon</t>
    <phoneticPr fontId="2" type="noConversion"/>
  </si>
  <si>
    <t>Circle Degrees</t>
    <phoneticPr fontId="2" type="noConversion"/>
  </si>
  <si>
    <t>Circle 
Degrees</t>
    <phoneticPr fontId="2" type="noConversion"/>
  </si>
  <si>
    <t>1st - Sun</t>
    <phoneticPr fontId="2" type="noConversion"/>
  </si>
  <si>
    <t>2nd - Moon</t>
    <phoneticPr fontId="2" type="noConversion"/>
  </si>
  <si>
    <t>Genius</t>
    <phoneticPr fontId="2" type="noConversion"/>
  </si>
  <si>
    <t>Evil Demon</t>
    <phoneticPr fontId="2" type="noConversion"/>
  </si>
  <si>
    <t>2nd - Sun</t>
    <phoneticPr fontId="2" type="noConversion"/>
  </si>
  <si>
    <t>Cancer</t>
  </si>
  <si>
    <t>1st- Moon</t>
    <phoneticPr fontId="2" type="noConversion"/>
  </si>
  <si>
    <t>Hebrew Letter
I</t>
    <phoneticPr fontId="2" type="noConversion"/>
  </si>
  <si>
    <t>Libra</t>
  </si>
  <si>
    <t>u</t>
  </si>
  <si>
    <t>y</t>
  </si>
  <si>
    <t>m</t>
  </si>
  <si>
    <t>n</t>
  </si>
  <si>
    <t>c</t>
  </si>
  <si>
    <t>i</t>
  </si>
  <si>
    <t>p</t>
  </si>
  <si>
    <t>j</t>
  </si>
  <si>
    <t>s</t>
  </si>
  <si>
    <t>t</t>
  </si>
  <si>
    <t>Scorpio</t>
  </si>
  <si>
    <t>Scoprio</t>
  </si>
  <si>
    <t>Saggitarius</t>
  </si>
  <si>
    <t>Capricorn</t>
  </si>
  <si>
    <t>Good Spirit</t>
    <phoneticPr fontId="2" type="noConversion"/>
  </si>
  <si>
    <t>Jupiter</t>
    <phoneticPr fontId="2" type="noConversion"/>
  </si>
  <si>
    <t>Mars</t>
    <phoneticPr fontId="2" type="noConversion"/>
  </si>
  <si>
    <t>Sun</t>
    <phoneticPr fontId="2" type="noConversion"/>
  </si>
  <si>
    <t>Venus</t>
    <phoneticPr fontId="2" type="noConversion"/>
  </si>
  <si>
    <t>Mercury</t>
    <phoneticPr fontId="2" type="noConversion"/>
  </si>
  <si>
    <t>Letter 1</t>
    <phoneticPr fontId="2" type="noConversion"/>
  </si>
  <si>
    <t>Aquarius</t>
  </si>
  <si>
    <t>a</t>
    <phoneticPr fontId="2" type="noConversion"/>
  </si>
  <si>
    <t>d</t>
    <phoneticPr fontId="2" type="noConversion"/>
  </si>
  <si>
    <t>u</t>
    <phoneticPr fontId="2" type="noConversion"/>
  </si>
  <si>
    <t>y</t>
    <phoneticPr fontId="2" type="noConversion"/>
  </si>
  <si>
    <t>k</t>
    <phoneticPr fontId="2" type="noConversion"/>
  </si>
  <si>
    <t>l</t>
    <phoneticPr fontId="2" type="noConversion"/>
  </si>
  <si>
    <t>i</t>
    <phoneticPr fontId="2" type="noConversion"/>
  </si>
  <si>
    <t>p</t>
    <phoneticPr fontId="2" type="noConversion"/>
  </si>
  <si>
    <t>r</t>
    <phoneticPr fontId="2" type="noConversion"/>
  </si>
  <si>
    <t>s</t>
    <phoneticPr fontId="2" type="noConversion"/>
  </si>
  <si>
    <t>a</t>
    <phoneticPr fontId="2" type="noConversion"/>
  </si>
  <si>
    <t>g</t>
    <phoneticPr fontId="2" type="noConversion"/>
  </si>
  <si>
    <t>d</t>
    <phoneticPr fontId="2" type="noConversion"/>
  </si>
  <si>
    <t>Aries</t>
  </si>
  <si>
    <t>Taurus</t>
  </si>
  <si>
    <t>Gemini</t>
  </si>
  <si>
    <t>Leo</t>
  </si>
  <si>
    <t>Virgo</t>
  </si>
  <si>
    <t>v</t>
    <phoneticPr fontId="2" type="noConversion"/>
  </si>
  <si>
    <t>x</t>
    <phoneticPr fontId="2" type="noConversion"/>
  </si>
  <si>
    <t>Aleph</t>
    <phoneticPr fontId="2" type="noConversion"/>
  </si>
  <si>
    <t>Beth</t>
    <phoneticPr fontId="2" type="noConversion"/>
  </si>
  <si>
    <t>Gimel</t>
    <phoneticPr fontId="2" type="noConversion"/>
  </si>
  <si>
    <t>Daleth</t>
    <phoneticPr fontId="2" type="noConversion"/>
  </si>
  <si>
    <t>He</t>
    <phoneticPr fontId="2" type="noConversion"/>
  </si>
  <si>
    <t>Waw</t>
    <phoneticPr fontId="2" type="noConversion"/>
  </si>
  <si>
    <t>Zayin</t>
    <phoneticPr fontId="2" type="noConversion"/>
  </si>
  <si>
    <t>Heth</t>
    <phoneticPr fontId="2" type="noConversion"/>
  </si>
  <si>
    <t>Teth</t>
    <phoneticPr fontId="2" type="noConversion"/>
  </si>
  <si>
    <t>Yod</t>
    <phoneticPr fontId="2" type="noConversion"/>
  </si>
  <si>
    <t>Kaph</t>
    <phoneticPr fontId="2" type="noConversion"/>
  </si>
  <si>
    <t>Lamed</t>
    <phoneticPr fontId="2" type="noConversion"/>
  </si>
  <si>
    <t>Mem</t>
    <phoneticPr fontId="2" type="noConversion"/>
  </si>
  <si>
    <t>Nun</t>
    <phoneticPr fontId="2" type="noConversion"/>
  </si>
  <si>
    <t>Samekh</t>
    <phoneticPr fontId="2" type="noConversion"/>
  </si>
  <si>
    <t>Ayin</t>
    <phoneticPr fontId="2" type="noConversion"/>
  </si>
  <si>
    <t>Pe</t>
    <phoneticPr fontId="2" type="noConversion"/>
  </si>
  <si>
    <t>Sadhe</t>
    <phoneticPr fontId="2" type="noConversion"/>
  </si>
  <si>
    <t>Qoph</t>
    <phoneticPr fontId="2" type="noConversion"/>
  </si>
  <si>
    <t>Resh</t>
    <phoneticPr fontId="2" type="noConversion"/>
  </si>
  <si>
    <t>Shin</t>
    <phoneticPr fontId="2" type="noConversion"/>
  </si>
  <si>
    <t>Tav</t>
    <phoneticPr fontId="2" type="noConversion"/>
  </si>
  <si>
    <t>Aleph</t>
    <phoneticPr fontId="2" type="noConversion"/>
  </si>
  <si>
    <t>Genius</t>
    <phoneticPr fontId="2" type="noConversion"/>
  </si>
  <si>
    <t>Value</t>
    <phoneticPr fontId="2" type="noConversion"/>
  </si>
  <si>
    <t>Sign</t>
    <phoneticPr fontId="2" type="noConversion"/>
  </si>
  <si>
    <t>3rd - Ascendant</t>
    <phoneticPr fontId="2" type="noConversion"/>
  </si>
  <si>
    <t>4th - Part of Fortune</t>
    <phoneticPr fontId="2" type="noConversion"/>
  </si>
  <si>
    <t>Ayin</t>
  </si>
  <si>
    <t>Pe</t>
  </si>
  <si>
    <t>Sadhe</t>
  </si>
  <si>
    <t>Qoph</t>
  </si>
  <si>
    <t>Resh</t>
  </si>
  <si>
    <t>Shin</t>
  </si>
  <si>
    <t>Tav</t>
  </si>
  <si>
    <t>1°</t>
  </si>
  <si>
    <t>1°</t>
    <phoneticPr fontId="2" type="noConversion"/>
  </si>
  <si>
    <t>2°</t>
  </si>
  <si>
    <t>2°</t>
    <phoneticPr fontId="2" type="noConversion"/>
  </si>
  <si>
    <t>3°</t>
  </si>
  <si>
    <t>3°</t>
    <phoneticPr fontId="2" type="noConversion"/>
  </si>
  <si>
    <t>4°</t>
  </si>
  <si>
    <t>4°</t>
    <phoneticPr fontId="2" type="noConversion"/>
  </si>
  <si>
    <t>5°</t>
  </si>
  <si>
    <t>5°</t>
    <phoneticPr fontId="2" type="noConversion"/>
  </si>
  <si>
    <t>6°</t>
  </si>
  <si>
    <t>6°</t>
    <phoneticPr fontId="2" type="noConversion"/>
  </si>
  <si>
    <t>7°</t>
  </si>
  <si>
    <t>7°</t>
    <phoneticPr fontId="2" type="noConversion"/>
  </si>
  <si>
    <t>8°</t>
  </si>
  <si>
    <t>8°</t>
    <phoneticPr fontId="2" type="noConversion"/>
  </si>
  <si>
    <t>9°</t>
  </si>
  <si>
    <t>9°</t>
    <phoneticPr fontId="2" type="noConversion"/>
  </si>
  <si>
    <t>10°</t>
  </si>
  <si>
    <t>10°</t>
    <phoneticPr fontId="2" type="noConversion"/>
  </si>
  <si>
    <t>11°</t>
  </si>
  <si>
    <t>11°</t>
    <phoneticPr fontId="2" type="noConversion"/>
  </si>
  <si>
    <t>12°</t>
  </si>
  <si>
    <t>12°</t>
    <phoneticPr fontId="2" type="noConversion"/>
  </si>
  <si>
    <t>13°</t>
  </si>
  <si>
    <t>13°</t>
    <phoneticPr fontId="2" type="noConversion"/>
  </si>
  <si>
    <t>14°</t>
  </si>
  <si>
    <t>14°</t>
    <phoneticPr fontId="2" type="noConversion"/>
  </si>
  <si>
    <t>15°</t>
  </si>
  <si>
    <t>15°</t>
    <phoneticPr fontId="2" type="noConversion"/>
  </si>
  <si>
    <t>16°</t>
  </si>
  <si>
    <t>16°</t>
    <phoneticPr fontId="2" type="noConversion"/>
  </si>
  <si>
    <t>17°</t>
  </si>
  <si>
    <t>17°</t>
    <phoneticPr fontId="2" type="noConversion"/>
  </si>
  <si>
    <t>18°</t>
  </si>
  <si>
    <t>18°</t>
    <phoneticPr fontId="2" type="noConversion"/>
  </si>
  <si>
    <t>19°</t>
  </si>
  <si>
    <t>19°</t>
    <phoneticPr fontId="2" type="noConversion"/>
  </si>
  <si>
    <t>20°</t>
  </si>
  <si>
    <t>Aleph</t>
  </si>
  <si>
    <t>Beth</t>
  </si>
  <si>
    <t>Gimel</t>
  </si>
  <si>
    <t>Daleth</t>
  </si>
  <si>
    <t>He</t>
  </si>
  <si>
    <t>Waw</t>
  </si>
  <si>
    <t>Zayin</t>
  </si>
  <si>
    <t>Heth</t>
  </si>
  <si>
    <t>Teth</t>
  </si>
  <si>
    <t>Yod</t>
  </si>
  <si>
    <t>Kaph</t>
  </si>
  <si>
    <t>Lamed</t>
  </si>
  <si>
    <t>Mem</t>
  </si>
  <si>
    <t>Nun</t>
  </si>
  <si>
    <t>Samekh</t>
  </si>
  <si>
    <t>Pisces</t>
  </si>
  <si>
    <t>Sagittarius</t>
  </si>
  <si>
    <t>r</t>
  </si>
  <si>
    <t>k</t>
  </si>
  <si>
    <t>l</t>
  </si>
  <si>
    <t>q</t>
  </si>
  <si>
    <t>u</t>
    <phoneticPr fontId="2" type="noConversion"/>
  </si>
  <si>
    <t>Taurus</t>
    <phoneticPr fontId="2" type="noConversion"/>
  </si>
  <si>
    <t>0°</t>
    <phoneticPr fontId="2" type="noConversion"/>
  </si>
  <si>
    <t>Gemini</t>
    <phoneticPr fontId="2" type="noConversion"/>
  </si>
  <si>
    <t>Moon</t>
    <phoneticPr fontId="2" type="noConversion"/>
  </si>
  <si>
    <t>Saturn</t>
    <phoneticPr fontId="2" type="noConversion"/>
  </si>
  <si>
    <t>Cancer</t>
    <phoneticPr fontId="2" type="noConversion"/>
  </si>
  <si>
    <t>Leo</t>
    <phoneticPr fontId="2" type="noConversion"/>
  </si>
  <si>
    <t>Virgo</t>
    <phoneticPr fontId="2" type="noConversion"/>
  </si>
  <si>
    <t>0°</t>
    <phoneticPr fontId="2" type="noConversion"/>
  </si>
  <si>
    <t>The line of good.</t>
    <phoneticPr fontId="2" type="noConversion"/>
  </si>
  <si>
    <t>Letter 10</t>
    <phoneticPr fontId="2" type="noConversion"/>
  </si>
  <si>
    <t>Letter 9</t>
    <phoneticPr fontId="2" type="noConversion"/>
  </si>
  <si>
    <t>Letter 8</t>
    <phoneticPr fontId="2" type="noConversion"/>
  </si>
  <si>
    <t>Letter 7</t>
    <phoneticPr fontId="2" type="noConversion"/>
  </si>
  <si>
    <t>Letter 6</t>
    <phoneticPr fontId="2" type="noConversion"/>
  </si>
  <si>
    <t>Letter 5</t>
    <phoneticPr fontId="2" type="noConversion"/>
  </si>
  <si>
    <t>Letter 4</t>
    <phoneticPr fontId="2" type="noConversion"/>
  </si>
  <si>
    <t>Letter 3</t>
    <phoneticPr fontId="2" type="noConversion"/>
  </si>
  <si>
    <t>Letter 2</t>
    <phoneticPr fontId="2" type="noConversion"/>
  </si>
  <si>
    <t>Letter 1</t>
    <phoneticPr fontId="2" type="noConversion"/>
  </si>
  <si>
    <t>The line of good.</t>
    <phoneticPr fontId="2" type="noConversion"/>
  </si>
  <si>
    <t>t</t>
    <phoneticPr fontId="2" type="noConversion"/>
  </si>
  <si>
    <t>a</t>
    <phoneticPr fontId="2" type="noConversion"/>
  </si>
  <si>
    <t>z</t>
    <phoneticPr fontId="2" type="noConversion"/>
  </si>
  <si>
    <t>v</t>
    <phoneticPr fontId="2" type="noConversion"/>
  </si>
  <si>
    <t>h</t>
    <phoneticPr fontId="2" type="noConversion"/>
  </si>
  <si>
    <t>d</t>
    <phoneticPr fontId="2" type="noConversion"/>
  </si>
  <si>
    <t>g</t>
    <phoneticPr fontId="2" type="noConversion"/>
  </si>
  <si>
    <t>b</t>
    <phoneticPr fontId="2" type="noConversion"/>
  </si>
  <si>
    <t>s</t>
    <phoneticPr fontId="2" type="noConversion"/>
  </si>
  <si>
    <t>b</t>
    <phoneticPr fontId="2" type="noConversion"/>
  </si>
  <si>
    <t>n</t>
    <phoneticPr fontId="2" type="noConversion"/>
  </si>
  <si>
    <t>m</t>
    <phoneticPr fontId="2" type="noConversion"/>
  </si>
  <si>
    <t>l</t>
    <phoneticPr fontId="2" type="noConversion"/>
  </si>
  <si>
    <t>k</t>
    <phoneticPr fontId="2" type="noConversion"/>
  </si>
  <si>
    <t>y</t>
    <phoneticPr fontId="2" type="noConversion"/>
  </si>
  <si>
    <t>u</t>
    <phoneticPr fontId="2" type="noConversion"/>
  </si>
  <si>
    <t>x</t>
    <phoneticPr fontId="2" type="noConversion"/>
  </si>
  <si>
    <t>p</t>
    <phoneticPr fontId="2" type="noConversion"/>
  </si>
  <si>
    <t>j</t>
    <phoneticPr fontId="2" type="noConversion"/>
  </si>
  <si>
    <t>p</t>
    <phoneticPr fontId="2" type="noConversion"/>
  </si>
  <si>
    <t>x</t>
    <phoneticPr fontId="2" type="noConversion"/>
  </si>
  <si>
    <t>l</t>
    <phoneticPr fontId="2" type="noConversion"/>
  </si>
  <si>
    <t>k</t>
    <phoneticPr fontId="2" type="noConversion"/>
  </si>
  <si>
    <t>y</t>
    <phoneticPr fontId="2" type="noConversion"/>
  </si>
  <si>
    <t>u</t>
    <phoneticPr fontId="2" type="noConversion"/>
  </si>
  <si>
    <t>z</t>
    <phoneticPr fontId="2" type="noConversion"/>
  </si>
  <si>
    <t>v</t>
    <phoneticPr fontId="2" type="noConversion"/>
  </si>
  <si>
    <t>m</t>
    <phoneticPr fontId="2" type="noConversion"/>
  </si>
  <si>
    <t>y</t>
    <phoneticPr fontId="2" type="noConversion"/>
  </si>
  <si>
    <t>d</t>
    <phoneticPr fontId="2" type="noConversion"/>
  </si>
  <si>
    <t>g</t>
    <phoneticPr fontId="2" type="noConversion"/>
  </si>
  <si>
    <t>b</t>
    <phoneticPr fontId="2" type="noConversion"/>
  </si>
  <si>
    <t>x</t>
    <phoneticPr fontId="2" type="noConversion"/>
  </si>
  <si>
    <t>c</t>
    <phoneticPr fontId="2" type="noConversion"/>
  </si>
  <si>
    <t>i</t>
    <phoneticPr fontId="2" type="noConversion"/>
  </si>
  <si>
    <t>n</t>
    <phoneticPr fontId="2" type="noConversion"/>
  </si>
  <si>
    <t>m</t>
    <phoneticPr fontId="2" type="noConversion"/>
  </si>
  <si>
    <t>l</t>
    <phoneticPr fontId="2" type="noConversion"/>
  </si>
  <si>
    <t>k</t>
    <phoneticPr fontId="2" type="noConversion"/>
  </si>
  <si>
    <t>a</t>
    <phoneticPr fontId="2" type="noConversion"/>
  </si>
  <si>
    <t>t</t>
    <phoneticPr fontId="2" type="noConversion"/>
  </si>
  <si>
    <t>s</t>
    <phoneticPr fontId="2" type="noConversion"/>
  </si>
  <si>
    <t>r</t>
    <phoneticPr fontId="2" type="noConversion"/>
  </si>
  <si>
    <t>q</t>
    <phoneticPr fontId="2" type="noConversion"/>
  </si>
  <si>
    <t>j</t>
    <phoneticPr fontId="2" type="noConversion"/>
  </si>
  <si>
    <t>p</t>
    <phoneticPr fontId="2" type="noConversion"/>
  </si>
  <si>
    <t>i</t>
    <phoneticPr fontId="2" type="noConversion"/>
  </si>
  <si>
    <t>The line of evil.</t>
    <phoneticPr fontId="2" type="noConversion"/>
  </si>
  <si>
    <t>Moon</t>
    <phoneticPr fontId="2" type="noConversion"/>
  </si>
  <si>
    <t>Mercury</t>
    <phoneticPr fontId="2" type="noConversion"/>
  </si>
  <si>
    <t>Venus</t>
    <phoneticPr fontId="2" type="noConversion"/>
  </si>
  <si>
    <t>Sun</t>
    <phoneticPr fontId="2" type="noConversion"/>
  </si>
  <si>
    <t>Mars</t>
    <phoneticPr fontId="2" type="noConversion"/>
  </si>
  <si>
    <t>Jupiter</t>
    <phoneticPr fontId="2" type="noConversion"/>
  </si>
  <si>
    <t>Saturn</t>
    <phoneticPr fontId="2" type="noConversion"/>
  </si>
  <si>
    <t>Spirit Names from the Table of Planets</t>
    <phoneticPr fontId="2" type="noConversion"/>
  </si>
  <si>
    <t>Name to be referenced</t>
    <phoneticPr fontId="2" type="noConversion"/>
  </si>
  <si>
    <t>Letter 4</t>
    <phoneticPr fontId="2" type="noConversion"/>
  </si>
  <si>
    <t>Letter 5</t>
    <phoneticPr fontId="2" type="noConversion"/>
  </si>
  <si>
    <t>Letter 6</t>
    <phoneticPr fontId="2" type="noConversion"/>
  </si>
  <si>
    <t>Letter 7</t>
    <phoneticPr fontId="2" type="noConversion"/>
  </si>
  <si>
    <t>Letter 8</t>
    <phoneticPr fontId="2" type="noConversion"/>
  </si>
  <si>
    <t>Letter 9</t>
    <phoneticPr fontId="2" type="noConversion"/>
  </si>
  <si>
    <t>Letter 10</t>
    <phoneticPr fontId="2" type="noConversion"/>
  </si>
  <si>
    <t>Spirit in Moon</t>
    <phoneticPr fontId="2" type="noConversion"/>
  </si>
  <si>
    <t>Spirit in Mercury</t>
    <phoneticPr fontId="2" type="noConversion"/>
  </si>
  <si>
    <t>Spirit in Venus</t>
    <phoneticPr fontId="2" type="noConversion"/>
  </si>
  <si>
    <t>Spirit in Sun</t>
    <phoneticPr fontId="2" type="noConversion"/>
  </si>
  <si>
    <t>Spirit in Mars</t>
    <phoneticPr fontId="2" type="noConversion"/>
  </si>
  <si>
    <t>Spirit in Jupiter</t>
    <phoneticPr fontId="2" type="noConversion"/>
  </si>
  <si>
    <t>Spirit in Saturn</t>
    <phoneticPr fontId="2" type="noConversion"/>
  </si>
  <si>
    <t>Letter 3</t>
    <phoneticPr fontId="2" type="noConversion"/>
  </si>
  <si>
    <t>Letter 2</t>
    <phoneticPr fontId="2" type="noConversion"/>
  </si>
  <si>
    <t>Letter 10</t>
    <phoneticPr fontId="2" type="noConversion"/>
  </si>
  <si>
    <t>Letter 9</t>
    <phoneticPr fontId="2" type="noConversion"/>
  </si>
  <si>
    <t>Letter 8</t>
    <phoneticPr fontId="2" type="noConversion"/>
  </si>
  <si>
    <t>Letter 7</t>
    <phoneticPr fontId="2" type="noConversion"/>
  </si>
  <si>
    <t>Letter 6</t>
    <phoneticPr fontId="2" type="noConversion"/>
  </si>
  <si>
    <t>Letter 5</t>
    <phoneticPr fontId="2" type="noConversion"/>
  </si>
  <si>
    <t>Letter 4</t>
    <phoneticPr fontId="2" type="noConversion"/>
  </si>
  <si>
    <t>Letter 3</t>
    <phoneticPr fontId="2" type="noConversion"/>
  </si>
  <si>
    <t>Letter 2</t>
    <phoneticPr fontId="2" type="noConversion"/>
  </si>
  <si>
    <t>Letter 1</t>
    <phoneticPr fontId="2" type="noConversion"/>
  </si>
  <si>
    <t>Evil Spirit</t>
    <phoneticPr fontId="2" type="noConversion"/>
  </si>
  <si>
    <t>The line of evil.</t>
    <phoneticPr fontId="2" type="noConversion"/>
  </si>
  <si>
    <t>c</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</si>
</sst>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0"/>
      <name val="Verdana"/>
    </font>
    <font>
      <b/>
      <sz val="10"/>
      <name val="Verdana"/>
      <family val="2"/>
    </font>
    <font>
      <sz val="8"/>
      <name val="Verdana"/>
      <family val="2"/>
    </font>
    <font>
      <sz val="9"/>
      <color indexed="81"/>
      <name val="Verdana"/>
      <family val="2"/>
    </font>
    <font>
      <b/>
      <sz val="9"/>
      <color indexed="81"/>
      <name val="Verdana"/>
      <family val="2"/>
    </font>
    <font>
      <sz val="14"/>
      <name val="Hebrew Regular"/>
    </font>
    <font>
      <sz val="16"/>
      <name val="Hebrew Regular"/>
    </font>
    <font>
      <sz val="10"/>
      <color indexed="23"/>
      <name val="Verdana"/>
      <family val="2"/>
    </font>
    <font>
      <sz val="28"/>
      <color indexed="63"/>
      <name val="1942 report"/>
    </font>
    <font>
      <sz val="16"/>
      <name val="1942 report"/>
    </font>
    <font>
      <sz val="16"/>
      <name val="Verdana"/>
      <family val="2"/>
    </font>
    <font>
      <sz val="14"/>
      <name val="1942 report"/>
    </font>
    <font>
      <sz val="12"/>
      <name val="Myriad Set Text"/>
    </font>
    <font>
      <sz val="12"/>
      <color indexed="22"/>
      <name val="Myriad Set Text"/>
    </font>
    <font>
      <sz val="12"/>
      <name val="Hebrew Regular"/>
    </font>
    <font>
      <b/>
      <sz val="12"/>
      <name val="Myriad Set Text"/>
    </font>
    <font>
      <sz val="12"/>
      <name val="Verdana"/>
      <family val="2"/>
    </font>
    <font>
      <b/>
      <sz val="12"/>
      <color indexed="16"/>
      <name val="Myriad Set Text"/>
    </font>
    <font>
      <sz val="18"/>
      <name val="1942 report"/>
    </font>
    <font>
      <sz val="10"/>
      <color indexed="16"/>
      <name val="Myriad Set Text"/>
    </font>
    <font>
      <b/>
      <sz val="9"/>
      <color rgb="FF000000"/>
      <name val="Verdana"/>
      <family val="2"/>
    </font>
    <font>
      <sz val="9"/>
      <color rgb="FF000000"/>
      <name val="Verdana"/>
      <family val="2"/>
    </font>
  </fonts>
  <fills count="5">
    <fill>
      <patternFill patternType="none"/>
    </fill>
    <fill>
      <patternFill patternType="gray125"/>
    </fill>
    <fill>
      <patternFill patternType="solid">
        <fgColor indexed="46"/>
        <bgColor indexed="64"/>
      </patternFill>
    </fill>
    <fill>
      <patternFill patternType="solid">
        <fgColor indexed="9"/>
        <bgColor indexed="64"/>
      </patternFill>
    </fill>
    <fill>
      <patternFill patternType="solid">
        <fgColor indexed="22"/>
        <bgColor indexed="64"/>
      </patternFill>
    </fill>
  </fills>
  <borders count="87">
    <border>
      <left/>
      <right/>
      <top/>
      <bottom/>
      <diagonal/>
    </border>
    <border>
      <left style="medium">
        <color indexed="44"/>
      </left>
      <right/>
      <top style="medium">
        <color indexed="44"/>
      </top>
      <bottom style="hair">
        <color indexed="44"/>
      </bottom>
      <diagonal/>
    </border>
    <border>
      <left/>
      <right/>
      <top style="medium">
        <color indexed="44"/>
      </top>
      <bottom style="hair">
        <color indexed="44"/>
      </bottom>
      <diagonal/>
    </border>
    <border>
      <left/>
      <right style="medium">
        <color indexed="44"/>
      </right>
      <top style="medium">
        <color indexed="44"/>
      </top>
      <bottom style="hair">
        <color indexed="44"/>
      </bottom>
      <diagonal/>
    </border>
    <border>
      <left style="medium">
        <color indexed="44"/>
      </left>
      <right/>
      <top style="hair">
        <color indexed="44"/>
      </top>
      <bottom style="medium">
        <color indexed="44"/>
      </bottom>
      <diagonal/>
    </border>
    <border>
      <left/>
      <right/>
      <top style="hair">
        <color indexed="44"/>
      </top>
      <bottom style="medium">
        <color indexed="44"/>
      </bottom>
      <diagonal/>
    </border>
    <border>
      <left/>
      <right style="medium">
        <color indexed="44"/>
      </right>
      <top style="hair">
        <color indexed="44"/>
      </top>
      <bottom style="medium">
        <color indexed="44"/>
      </bottom>
      <diagonal/>
    </border>
    <border>
      <left style="medium">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style="medium">
        <color indexed="55"/>
      </left>
      <right/>
      <top style="medium">
        <color indexed="55"/>
      </top>
      <bottom style="hair">
        <color indexed="22"/>
      </bottom>
      <diagonal/>
    </border>
    <border>
      <left/>
      <right/>
      <top/>
      <bottom style="hair">
        <color indexed="22"/>
      </bottom>
      <diagonal/>
    </border>
    <border>
      <left style="medium">
        <color indexed="55"/>
      </left>
      <right style="medium">
        <color indexed="55"/>
      </right>
      <top style="medium">
        <color indexed="55"/>
      </top>
      <bottom style="hair">
        <color indexed="55"/>
      </bottom>
      <diagonal/>
    </border>
    <border>
      <left style="medium">
        <color indexed="55"/>
      </left>
      <right/>
      <top style="hair">
        <color indexed="22"/>
      </top>
      <bottom style="medium">
        <color indexed="55"/>
      </bottom>
      <diagonal/>
    </border>
    <border>
      <left/>
      <right/>
      <top style="hair">
        <color indexed="22"/>
      </top>
      <bottom style="medium">
        <color indexed="55"/>
      </bottom>
      <diagonal/>
    </border>
    <border>
      <left/>
      <right style="medium">
        <color indexed="55"/>
      </right>
      <top style="hair">
        <color indexed="22"/>
      </top>
      <bottom style="medium">
        <color indexed="55"/>
      </bottom>
      <diagonal/>
    </border>
    <border>
      <left style="medium">
        <color indexed="55"/>
      </left>
      <right style="medium">
        <color indexed="55"/>
      </right>
      <top style="hair">
        <color indexed="55"/>
      </top>
      <bottom style="medium">
        <color indexed="55"/>
      </bottom>
      <diagonal/>
    </border>
    <border>
      <left/>
      <right/>
      <top style="medium">
        <color indexed="55"/>
      </top>
      <bottom style="hair">
        <color indexed="22"/>
      </bottom>
      <diagonal/>
    </border>
    <border>
      <left/>
      <right style="medium">
        <color indexed="55"/>
      </right>
      <top style="medium">
        <color indexed="55"/>
      </top>
      <bottom style="hair">
        <color indexed="22"/>
      </bottom>
      <diagonal/>
    </border>
    <border>
      <left style="medium">
        <color indexed="55"/>
      </left>
      <right style="medium">
        <color indexed="55"/>
      </right>
      <top style="hair">
        <color indexed="55"/>
      </top>
      <bottom style="hair">
        <color indexed="55"/>
      </bottom>
      <diagonal/>
    </border>
    <border>
      <left style="medium">
        <color indexed="55"/>
      </left>
      <right/>
      <top style="hair">
        <color indexed="22"/>
      </top>
      <bottom style="hair">
        <color indexed="22"/>
      </bottom>
      <diagonal/>
    </border>
    <border>
      <left/>
      <right/>
      <top style="hair">
        <color indexed="22"/>
      </top>
      <bottom style="hair">
        <color indexed="22"/>
      </bottom>
      <diagonal/>
    </border>
    <border>
      <left/>
      <right style="medium">
        <color indexed="55"/>
      </right>
      <top style="hair">
        <color indexed="22"/>
      </top>
      <bottom style="hair">
        <color indexed="22"/>
      </bottom>
      <diagonal/>
    </border>
    <border>
      <left style="medium">
        <color indexed="55"/>
      </left>
      <right/>
      <top/>
      <bottom style="hair">
        <color indexed="22"/>
      </bottom>
      <diagonal/>
    </border>
    <border>
      <left style="medium">
        <color indexed="55"/>
      </left>
      <right/>
      <top style="hair">
        <color indexed="55"/>
      </top>
      <bottom style="medium">
        <color indexed="55"/>
      </bottom>
      <diagonal/>
    </border>
    <border>
      <left style="medium">
        <color indexed="44"/>
      </left>
      <right/>
      <top style="hair">
        <color indexed="55"/>
      </top>
      <bottom style="medium">
        <color indexed="44"/>
      </bottom>
      <diagonal/>
    </border>
    <border>
      <left/>
      <right/>
      <top style="hair">
        <color indexed="55"/>
      </top>
      <bottom style="medium">
        <color indexed="44"/>
      </bottom>
      <diagonal/>
    </border>
    <border>
      <left/>
      <right style="medium">
        <color indexed="44"/>
      </right>
      <top style="hair">
        <color indexed="55"/>
      </top>
      <bottom style="medium">
        <color indexed="44"/>
      </bottom>
      <diagonal/>
    </border>
    <border>
      <left style="medium">
        <color indexed="55"/>
      </left>
      <right/>
      <top/>
      <bottom style="hair">
        <color indexed="55"/>
      </bottom>
      <diagonal/>
    </border>
    <border>
      <left style="medium">
        <color indexed="55"/>
      </left>
      <right style="medium">
        <color indexed="44"/>
      </right>
      <top style="medium">
        <color indexed="55"/>
      </top>
      <bottom style="hair">
        <color indexed="22"/>
      </bottom>
      <diagonal/>
    </border>
    <border>
      <left style="medium">
        <color indexed="55"/>
      </left>
      <right style="medium">
        <color indexed="44"/>
      </right>
      <top style="hair">
        <color indexed="22"/>
      </top>
      <bottom style="medium">
        <color indexed="55"/>
      </bottom>
      <diagonal/>
    </border>
    <border>
      <left/>
      <right/>
      <top style="hair">
        <color indexed="55"/>
      </top>
      <bottom style="hair">
        <color indexed="55"/>
      </bottom>
      <diagonal/>
    </border>
    <border>
      <left/>
      <right style="medium">
        <color indexed="55"/>
      </right>
      <top style="hair">
        <color indexed="55"/>
      </top>
      <bottom style="hair">
        <color indexed="55"/>
      </bottom>
      <diagonal/>
    </border>
    <border>
      <left/>
      <right/>
      <top style="hair">
        <color indexed="55"/>
      </top>
      <bottom style="medium">
        <color indexed="55"/>
      </bottom>
      <diagonal/>
    </border>
    <border>
      <left/>
      <right style="medium">
        <color indexed="55"/>
      </right>
      <top style="hair">
        <color indexed="55"/>
      </top>
      <bottom style="medium">
        <color indexed="55"/>
      </bottom>
      <diagonal/>
    </border>
    <border>
      <left/>
      <right/>
      <top/>
      <bottom style="hair">
        <color indexed="55"/>
      </bottom>
      <diagonal/>
    </border>
    <border>
      <left/>
      <right style="medium">
        <color indexed="55"/>
      </right>
      <top/>
      <bottom style="hair">
        <color indexed="55"/>
      </bottom>
      <diagonal/>
    </border>
    <border>
      <left style="medium">
        <color indexed="55"/>
      </left>
      <right/>
      <top style="medium">
        <color indexed="55"/>
      </top>
      <bottom style="hair">
        <color indexed="55"/>
      </bottom>
      <diagonal/>
    </border>
    <border>
      <left/>
      <right/>
      <top style="medium">
        <color indexed="55"/>
      </top>
      <bottom style="hair">
        <color indexed="55"/>
      </bottom>
      <diagonal/>
    </border>
    <border>
      <left/>
      <right style="medium">
        <color indexed="55"/>
      </right>
      <top style="medium">
        <color indexed="55"/>
      </top>
      <bottom style="hair">
        <color indexed="55"/>
      </bottom>
      <diagonal/>
    </border>
    <border>
      <left style="medium">
        <color indexed="55"/>
      </left>
      <right/>
      <top style="hair">
        <color indexed="55"/>
      </top>
      <bottom style="hair">
        <color indexed="55"/>
      </bottom>
      <diagonal/>
    </border>
    <border>
      <left/>
      <right style="medium">
        <color indexed="55"/>
      </right>
      <top/>
      <bottom/>
      <diagonal/>
    </border>
    <border>
      <left style="medium">
        <color indexed="55"/>
      </left>
      <right/>
      <top/>
      <bottom/>
      <diagonal/>
    </border>
    <border>
      <left style="medium">
        <color indexed="55"/>
      </left>
      <right/>
      <top/>
      <bottom style="medium">
        <color indexed="55"/>
      </bottom>
      <diagonal/>
    </border>
    <border>
      <left/>
      <right/>
      <top/>
      <bottom style="medium">
        <color indexed="55"/>
      </bottom>
      <diagonal/>
    </border>
    <border>
      <left/>
      <right style="medium">
        <color indexed="55"/>
      </right>
      <top/>
      <bottom style="medium">
        <color indexed="55"/>
      </bottom>
      <diagonal/>
    </border>
    <border>
      <left style="medium">
        <color indexed="44"/>
      </left>
      <right/>
      <top/>
      <bottom style="hair">
        <color indexed="55"/>
      </bottom>
      <diagonal/>
    </border>
    <border>
      <left/>
      <right style="medium">
        <color indexed="44"/>
      </right>
      <top/>
      <bottom style="hair">
        <color indexed="55"/>
      </bottom>
      <diagonal/>
    </border>
    <border>
      <left style="medium">
        <color indexed="22"/>
      </left>
      <right/>
      <top style="hair">
        <color indexed="22"/>
      </top>
      <bottom style="hair">
        <color indexed="22"/>
      </bottom>
      <diagonal/>
    </border>
    <border>
      <left/>
      <right style="medium">
        <color indexed="22"/>
      </right>
      <top style="hair">
        <color indexed="22"/>
      </top>
      <bottom style="hair">
        <color indexed="22"/>
      </bottom>
      <diagonal/>
    </border>
    <border>
      <left style="medium">
        <color indexed="22"/>
      </left>
      <right/>
      <top style="medium">
        <color indexed="22"/>
      </top>
      <bottom style="hair">
        <color indexed="22"/>
      </bottom>
      <diagonal/>
    </border>
    <border>
      <left/>
      <right/>
      <top style="medium">
        <color indexed="22"/>
      </top>
      <bottom style="hair">
        <color indexed="22"/>
      </bottom>
      <diagonal/>
    </border>
    <border>
      <left/>
      <right style="medium">
        <color indexed="22"/>
      </right>
      <top style="medium">
        <color indexed="22"/>
      </top>
      <bottom style="hair">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23"/>
      </left>
      <right/>
      <top style="medium">
        <color indexed="23"/>
      </top>
      <bottom style="hair">
        <color indexed="22"/>
      </bottom>
      <diagonal/>
    </border>
    <border>
      <left/>
      <right style="medium">
        <color indexed="22"/>
      </right>
      <top style="medium">
        <color indexed="23"/>
      </top>
      <bottom style="hair">
        <color indexed="22"/>
      </bottom>
      <diagonal/>
    </border>
    <border>
      <left/>
      <right/>
      <top style="medium">
        <color indexed="23"/>
      </top>
      <bottom/>
      <diagonal/>
    </border>
    <border>
      <left/>
      <right style="medium">
        <color indexed="23"/>
      </right>
      <top style="medium">
        <color indexed="23"/>
      </top>
      <bottom style="hair">
        <color indexed="22"/>
      </bottom>
      <diagonal/>
    </border>
    <border>
      <left style="medium">
        <color indexed="23"/>
      </left>
      <right/>
      <top style="hair">
        <color indexed="22"/>
      </top>
      <bottom style="hair">
        <color indexed="22"/>
      </bottom>
      <diagonal/>
    </border>
    <border>
      <left/>
      <right style="medium">
        <color indexed="23"/>
      </right>
      <top style="hair">
        <color indexed="22"/>
      </top>
      <bottom style="hair">
        <color indexed="22"/>
      </bottom>
      <diagonal/>
    </border>
    <border>
      <left style="medium">
        <color indexed="23"/>
      </left>
      <right/>
      <top style="hair">
        <color indexed="22"/>
      </top>
      <bottom style="medium">
        <color indexed="23"/>
      </bottom>
      <diagonal/>
    </border>
    <border>
      <left/>
      <right style="medium">
        <color indexed="22"/>
      </right>
      <top style="hair">
        <color indexed="22"/>
      </top>
      <bottom style="medium">
        <color indexed="23"/>
      </bottom>
      <diagonal/>
    </border>
    <border>
      <left/>
      <right/>
      <top/>
      <bottom style="medium">
        <color indexed="23"/>
      </bottom>
      <diagonal/>
    </border>
    <border>
      <left/>
      <right style="medium">
        <color indexed="23"/>
      </right>
      <top style="hair">
        <color indexed="22"/>
      </top>
      <bottom style="medium">
        <color indexed="23"/>
      </bottom>
      <diagonal/>
    </border>
    <border>
      <left/>
      <right style="medium">
        <color indexed="23"/>
      </right>
      <top style="medium">
        <color indexed="55"/>
      </top>
      <bottom style="hair">
        <color indexed="55"/>
      </bottom>
      <diagonal/>
    </border>
    <border>
      <left/>
      <right style="medium">
        <color indexed="23"/>
      </right>
      <top style="hair">
        <color indexed="55"/>
      </top>
      <bottom style="hair">
        <color indexed="55"/>
      </bottom>
      <diagonal/>
    </border>
    <border>
      <left/>
      <right style="medium">
        <color indexed="55"/>
      </right>
      <top style="hair">
        <color indexed="55"/>
      </top>
      <bottom style="medium">
        <color indexed="23"/>
      </bottom>
      <diagonal/>
    </border>
    <border>
      <left/>
      <right style="medium">
        <color indexed="23"/>
      </right>
      <top style="hair">
        <color indexed="55"/>
      </top>
      <bottom style="medium">
        <color indexed="23"/>
      </bottom>
      <diagonal/>
    </border>
    <border>
      <left style="medium">
        <color indexed="23"/>
      </left>
      <right/>
      <top style="medium">
        <color indexed="23"/>
      </top>
      <bottom/>
      <diagonal/>
    </border>
    <border>
      <left/>
      <right style="medium">
        <color indexed="23"/>
      </right>
      <top style="medium">
        <color indexed="23"/>
      </top>
      <bottom/>
      <diagonal/>
    </border>
    <border>
      <left style="medium">
        <color indexed="16"/>
      </left>
      <right style="hair">
        <color indexed="16"/>
      </right>
      <top style="medium">
        <color indexed="16"/>
      </top>
      <bottom style="medium">
        <color indexed="16"/>
      </bottom>
      <diagonal/>
    </border>
    <border>
      <left style="hair">
        <color indexed="16"/>
      </left>
      <right style="hair">
        <color indexed="16"/>
      </right>
      <top style="medium">
        <color indexed="16"/>
      </top>
      <bottom style="medium">
        <color indexed="16"/>
      </bottom>
      <diagonal/>
    </border>
    <border>
      <left style="hair">
        <color indexed="16"/>
      </left>
      <right style="medium">
        <color indexed="16"/>
      </right>
      <top style="medium">
        <color indexed="16"/>
      </top>
      <bottom style="medium">
        <color indexed="16"/>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top style="hair">
        <color indexed="55"/>
      </top>
      <bottom style="medium">
        <color indexed="23"/>
      </bottom>
      <diagonal/>
    </border>
    <border>
      <left/>
      <right/>
      <top style="hair">
        <color indexed="55"/>
      </top>
      <bottom style="medium">
        <color indexed="23"/>
      </bottom>
      <diagonal/>
    </border>
    <border>
      <left style="medium">
        <color indexed="23"/>
      </left>
      <right/>
      <top style="hair">
        <color indexed="55"/>
      </top>
      <bottom style="hair">
        <color indexed="55"/>
      </bottom>
      <diagonal/>
    </border>
    <border>
      <left style="medium">
        <color indexed="23"/>
      </left>
      <right/>
      <top style="hair">
        <color indexed="55"/>
      </top>
      <bottom style="medium">
        <color indexed="23"/>
      </bottom>
      <diagonal/>
    </border>
    <border>
      <left style="medium">
        <color indexed="23"/>
      </left>
      <right/>
      <top style="medium">
        <color indexed="55"/>
      </top>
      <bottom style="hair">
        <color indexed="55"/>
      </bottom>
      <diagonal/>
    </border>
  </borders>
  <cellStyleXfs count="1">
    <xf numFmtId="0" fontId="0" fillId="0" borderId="0"/>
  </cellStyleXfs>
  <cellXfs count="169">
    <xf numFmtId="0" fontId="0" fillId="0" borderId="0" xfId="0"/>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1" fontId="0" fillId="2" borderId="4" xfId="0" applyNumberFormat="1" applyFill="1" applyBorder="1" applyAlignment="1" applyProtection="1">
      <alignment horizontal="center" vertical="center"/>
      <protection locked="0"/>
    </xf>
    <xf numFmtId="1" fontId="0" fillId="2" borderId="5" xfId="0" applyNumberFormat="1" applyFill="1" applyBorder="1" applyAlignment="1" applyProtection="1">
      <alignment horizontal="center" vertical="center"/>
      <protection locked="0"/>
    </xf>
    <xf numFmtId="1" fontId="0" fillId="2" borderId="6" xfId="0" applyNumberFormat="1" applyFill="1" applyBorder="1" applyAlignment="1" applyProtection="1">
      <alignment horizontal="center" vertical="center"/>
      <protection locked="0"/>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1" fillId="0" borderId="7" xfId="0" applyFont="1" applyBorder="1" applyAlignment="1" applyProtection="1">
      <alignment vertical="center" wrapText="1"/>
      <protection hidden="1"/>
    </xf>
    <xf numFmtId="0" fontId="1" fillId="0" borderId="8" xfId="0" applyFont="1" applyBorder="1" applyAlignment="1" applyProtection="1">
      <alignment horizontal="center" vertical="center" wrapText="1"/>
      <protection hidden="1"/>
    </xf>
    <xf numFmtId="0" fontId="1" fillId="0" borderId="8" xfId="0" applyFont="1" applyBorder="1" applyAlignment="1" applyProtection="1">
      <alignment vertical="center" wrapText="1"/>
      <protection hidden="1"/>
    </xf>
    <xf numFmtId="0" fontId="1" fillId="0" borderId="9"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3" borderId="12" xfId="0"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3" borderId="16" xfId="0" applyFill="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1" fillId="0" borderId="10" xfId="0"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0" fontId="1" fillId="0" borderId="18" xfId="0" applyFont="1" applyBorder="1" applyAlignment="1" applyProtection="1">
      <alignment horizontal="center" vertical="center" wrapText="1"/>
      <protection hidden="1"/>
    </xf>
    <xf numFmtId="0" fontId="0" fillId="0" borderId="19" xfId="0" applyBorder="1" applyAlignment="1" applyProtection="1">
      <alignment vertical="center"/>
      <protection hidden="1"/>
    </xf>
    <xf numFmtId="0" fontId="0" fillId="0" borderId="20"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16" xfId="0" applyBorder="1" applyAlignment="1" applyProtection="1">
      <alignment vertical="center"/>
      <protection hidden="1"/>
    </xf>
    <xf numFmtId="0" fontId="5" fillId="0" borderId="14" xfId="0" applyFont="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1" fontId="0" fillId="0" borderId="25" xfId="0" applyNumberFormat="1" applyBorder="1" applyAlignment="1" applyProtection="1">
      <alignment horizontal="center" vertical="center"/>
      <protection hidden="1"/>
    </xf>
    <xf numFmtId="1" fontId="0" fillId="0" borderId="26" xfId="0" applyNumberFormat="1" applyBorder="1" applyAlignment="1" applyProtection="1">
      <alignment horizontal="center" vertical="center"/>
      <protection hidden="1"/>
    </xf>
    <xf numFmtId="1" fontId="0" fillId="0" borderId="27" xfId="0" applyNumberFormat="1" applyBorder="1" applyAlignment="1" applyProtection="1">
      <alignment horizontal="center" vertical="center"/>
      <protection hidden="1"/>
    </xf>
    <xf numFmtId="0" fontId="0" fillId="3" borderId="28" xfId="0" applyFill="1" applyBorder="1" applyAlignment="1" applyProtection="1">
      <alignment horizontal="center" vertical="center"/>
      <protection hidden="1"/>
    </xf>
    <xf numFmtId="0" fontId="0" fillId="3" borderId="29" xfId="0" applyFill="1" applyBorder="1" applyAlignment="1" applyProtection="1">
      <alignment horizontal="center" vertical="center"/>
      <protection hidden="1"/>
    </xf>
    <xf numFmtId="0" fontId="0" fillId="3" borderId="30" xfId="0" applyFill="1" applyBorder="1" applyAlignment="1" applyProtection="1">
      <alignment horizontal="center" vertical="center"/>
      <protection hidden="1"/>
    </xf>
    <xf numFmtId="0" fontId="0" fillId="0" borderId="0" xfId="0" applyBorder="1" applyAlignment="1" applyProtection="1">
      <alignment vertical="center"/>
      <protection hidden="1"/>
    </xf>
    <xf numFmtId="0" fontId="0" fillId="0" borderId="31" xfId="0" applyBorder="1" applyAlignment="1" applyProtection="1">
      <alignment horizontal="center" vertical="center"/>
      <protection hidden="1"/>
    </xf>
    <xf numFmtId="0" fontId="5" fillId="0" borderId="31" xfId="0" applyFont="1"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0" fillId="0" borderId="34"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1" fillId="0" borderId="37"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4" borderId="8" xfId="0" applyFill="1" applyBorder="1" applyAlignment="1" applyProtection="1">
      <alignment vertical="center"/>
      <protection hidden="1"/>
    </xf>
    <xf numFmtId="0" fontId="0" fillId="4" borderId="8" xfId="0" applyFill="1" applyBorder="1" applyAlignment="1" applyProtection="1">
      <alignment horizontal="center" vertical="center"/>
      <protection hidden="1"/>
    </xf>
    <xf numFmtId="0" fontId="0" fillId="4" borderId="9"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4" borderId="0" xfId="0"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0" fillId="4" borderId="0" xfId="0" applyFill="1" applyBorder="1" applyAlignment="1" applyProtection="1">
      <alignment horizontal="center" vertical="center"/>
      <protection hidden="1"/>
    </xf>
    <xf numFmtId="0" fontId="7" fillId="4" borderId="41" xfId="0" applyFont="1" applyFill="1" applyBorder="1" applyAlignment="1" applyProtection="1">
      <alignment horizontal="right" vertical="center"/>
      <protection hidden="1"/>
    </xf>
    <xf numFmtId="0" fontId="0" fillId="4" borderId="41" xfId="0" applyFill="1" applyBorder="1" applyAlignment="1" applyProtection="1">
      <alignment horizontal="center" vertical="center"/>
      <protection hidden="1"/>
    </xf>
    <xf numFmtId="0" fontId="0" fillId="4" borderId="42" xfId="0" applyFill="1" applyBorder="1" applyAlignment="1" applyProtection="1">
      <alignment vertical="center"/>
      <protection hidden="1"/>
    </xf>
    <xf numFmtId="0" fontId="1" fillId="4" borderId="41" xfId="0" applyFont="1" applyFill="1" applyBorder="1" applyAlignment="1" applyProtection="1">
      <alignment vertical="center"/>
      <protection hidden="1"/>
    </xf>
    <xf numFmtId="0" fontId="0" fillId="4" borderId="41" xfId="0" applyFill="1" applyBorder="1" applyAlignment="1" applyProtection="1">
      <alignment vertical="center"/>
      <protection hidden="1"/>
    </xf>
    <xf numFmtId="0" fontId="0" fillId="4" borderId="0" xfId="0" applyFill="1" applyBorder="1" applyAlignment="1" applyProtection="1">
      <alignment vertical="center" wrapText="1"/>
      <protection hidden="1"/>
    </xf>
    <xf numFmtId="0" fontId="0" fillId="4" borderId="43" xfId="0" applyFill="1" applyBorder="1" applyAlignment="1" applyProtection="1">
      <alignment vertical="center"/>
      <protection hidden="1"/>
    </xf>
    <xf numFmtId="0" fontId="0" fillId="4" borderId="44" xfId="0" applyFill="1" applyBorder="1" applyAlignment="1" applyProtection="1">
      <alignment vertical="center"/>
      <protection hidden="1"/>
    </xf>
    <xf numFmtId="0" fontId="0" fillId="4" borderId="44" xfId="0" applyFill="1" applyBorder="1" applyAlignment="1" applyProtection="1">
      <alignment horizontal="center" vertical="center"/>
      <protection hidden="1"/>
    </xf>
    <xf numFmtId="0" fontId="0" fillId="4" borderId="45" xfId="0" applyFill="1" applyBorder="1" applyAlignment="1" applyProtection="1">
      <alignment vertical="center"/>
      <protection hidden="1"/>
    </xf>
    <xf numFmtId="1" fontId="0" fillId="2" borderId="46" xfId="0" applyNumberFormat="1" applyFill="1" applyBorder="1" applyAlignment="1" applyProtection="1">
      <alignment horizontal="center" vertical="center"/>
      <protection hidden="1"/>
    </xf>
    <xf numFmtId="1" fontId="0" fillId="2" borderId="35" xfId="0" applyNumberFormat="1" applyFill="1" applyBorder="1" applyAlignment="1" applyProtection="1">
      <alignment horizontal="center" vertical="center"/>
      <protection hidden="1"/>
    </xf>
    <xf numFmtId="1" fontId="0" fillId="2" borderId="47" xfId="0" applyNumberFormat="1" applyFill="1" applyBorder="1" applyAlignment="1" applyProtection="1">
      <alignment horizontal="center" vertical="center"/>
      <protection hidden="1"/>
    </xf>
    <xf numFmtId="0" fontId="0" fillId="2" borderId="2" xfId="0" applyFill="1" applyBorder="1" applyAlignment="1" applyProtection="1">
      <alignment horizontal="center" vertical="center"/>
    </xf>
    <xf numFmtId="1" fontId="0" fillId="2" borderId="5" xfId="0" applyNumberFormat="1" applyFill="1" applyBorder="1" applyAlignment="1" applyProtection="1">
      <alignment horizontal="center" vertical="center"/>
    </xf>
    <xf numFmtId="0" fontId="0" fillId="0" borderId="0" xfId="0" applyProtection="1">
      <protection hidden="1"/>
    </xf>
    <xf numFmtId="0" fontId="12" fillId="0" borderId="0" xfId="0" applyFont="1" applyAlignment="1">
      <alignment vertical="center"/>
    </xf>
    <xf numFmtId="0" fontId="12" fillId="0" borderId="39" xfId="0" applyFont="1" applyBorder="1" applyAlignment="1">
      <alignment horizontal="center" vertical="center"/>
    </xf>
    <xf numFmtId="0" fontId="12" fillId="0" borderId="32"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12" fillId="2" borderId="40" xfId="0" applyFont="1" applyFill="1" applyBorder="1" applyAlignment="1">
      <alignment horizontal="center" vertical="center"/>
    </xf>
    <xf numFmtId="0" fontId="12" fillId="2" borderId="31" xfId="0" applyFont="1" applyFill="1" applyBorder="1" applyAlignment="1">
      <alignment horizontal="center" vertical="center"/>
    </xf>
    <xf numFmtId="0" fontId="14" fillId="0" borderId="40" xfId="0" applyFont="1" applyBorder="1" applyAlignment="1">
      <alignment horizontal="center" vertical="center"/>
    </xf>
    <xf numFmtId="0" fontId="14" fillId="0" borderId="31" xfId="0" applyFont="1" applyBorder="1" applyAlignment="1">
      <alignment horizontal="center" vertical="center"/>
    </xf>
    <xf numFmtId="0" fontId="12" fillId="2" borderId="24" xfId="0" applyFont="1" applyFill="1" applyBorder="1" applyAlignment="1">
      <alignment horizontal="center" vertical="center"/>
    </xf>
    <xf numFmtId="0" fontId="12" fillId="2" borderId="33" xfId="0" applyFont="1" applyFill="1" applyBorder="1" applyAlignment="1">
      <alignment horizontal="center" vertical="center"/>
    </xf>
    <xf numFmtId="0" fontId="12" fillId="0" borderId="0" xfId="0" applyFont="1" applyAlignment="1">
      <alignment vertical="center" wrapText="1"/>
    </xf>
    <xf numFmtId="0" fontId="14" fillId="0" borderId="48"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2" borderId="48"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0" borderId="21" xfId="0" applyFont="1" applyBorder="1" applyAlignment="1">
      <alignment horizontal="center" vertical="center" wrapText="1"/>
    </xf>
    <xf numFmtId="0" fontId="12" fillId="4" borderId="53" xfId="0" applyFont="1" applyFill="1" applyBorder="1" applyAlignment="1">
      <alignment vertical="center"/>
    </xf>
    <xf numFmtId="0" fontId="12" fillId="4" borderId="54" xfId="0" applyFont="1" applyFill="1" applyBorder="1" applyAlignment="1">
      <alignment vertical="center"/>
    </xf>
    <xf numFmtId="0" fontId="12" fillId="0" borderId="0" xfId="0" applyFont="1" applyBorder="1" applyAlignment="1">
      <alignment vertical="center"/>
    </xf>
    <xf numFmtId="0" fontId="12" fillId="4" borderId="0" xfId="0" applyFont="1" applyFill="1" applyBorder="1" applyAlignment="1">
      <alignment vertical="center"/>
    </xf>
    <xf numFmtId="0" fontId="12" fillId="4" borderId="55" xfId="0" applyFont="1" applyFill="1" applyBorder="1" applyAlignment="1">
      <alignment vertical="center"/>
    </xf>
    <xf numFmtId="0" fontId="12" fillId="4" borderId="56" xfId="0" applyFont="1" applyFill="1" applyBorder="1" applyAlignment="1">
      <alignment vertical="center"/>
    </xf>
    <xf numFmtId="0" fontId="11" fillId="4" borderId="0" xfId="0" applyFont="1" applyFill="1" applyBorder="1" applyAlignment="1">
      <alignment vertical="center"/>
    </xf>
    <xf numFmtId="0" fontId="17" fillId="4" borderId="0" xfId="0" applyFont="1" applyFill="1" applyBorder="1" applyAlignment="1">
      <alignment vertical="center"/>
    </xf>
    <xf numFmtId="0" fontId="12" fillId="4" borderId="56" xfId="0" applyFont="1" applyFill="1" applyBorder="1" applyAlignment="1">
      <alignment vertical="center" wrapText="1"/>
    </xf>
    <xf numFmtId="0" fontId="12" fillId="4" borderId="0" xfId="0" applyFont="1" applyFill="1" applyBorder="1" applyAlignment="1">
      <alignment vertical="center" wrapText="1"/>
    </xf>
    <xf numFmtId="0" fontId="12" fillId="4" borderId="0" xfId="0" applyFont="1" applyFill="1" applyBorder="1" applyAlignment="1">
      <alignment horizontal="center" vertical="center" wrapText="1"/>
    </xf>
    <xf numFmtId="0" fontId="12" fillId="4" borderId="57" xfId="0" applyFont="1" applyFill="1" applyBorder="1" applyAlignment="1">
      <alignment vertical="center"/>
    </xf>
    <xf numFmtId="0" fontId="12" fillId="4" borderId="58" xfId="0" applyFont="1" applyFill="1" applyBorder="1" applyAlignment="1">
      <alignment vertical="center"/>
    </xf>
    <xf numFmtId="0" fontId="12" fillId="4" borderId="59" xfId="0" applyFont="1" applyFill="1" applyBorder="1" applyAlignment="1">
      <alignment vertical="center"/>
    </xf>
    <xf numFmtId="0" fontId="18" fillId="4" borderId="0" xfId="0" applyFont="1" applyFill="1" applyBorder="1" applyAlignment="1">
      <alignment vertical="center"/>
    </xf>
    <xf numFmtId="0" fontId="12" fillId="0" borderId="60" xfId="0" quotePrefix="1" applyFont="1" applyBorder="1" applyAlignment="1">
      <alignment horizontal="center" vertical="center" wrapText="1"/>
    </xf>
    <xf numFmtId="0" fontId="12" fillId="0" borderId="61" xfId="0" applyFont="1" applyBorder="1" applyAlignment="1">
      <alignment horizontal="center" vertical="center" wrapText="1"/>
    </xf>
    <xf numFmtId="0" fontId="15" fillId="0" borderId="62" xfId="0" applyFont="1" applyBorder="1" applyAlignment="1">
      <alignment horizontal="center" vertical="center" wrapText="1"/>
    </xf>
    <xf numFmtId="0" fontId="12"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2" borderId="64" xfId="0" applyFont="1" applyFill="1" applyBorder="1" applyAlignment="1">
      <alignment horizontal="center" vertical="center" wrapText="1"/>
    </xf>
    <xf numFmtId="0" fontId="14" fillId="2" borderId="65" xfId="0" applyFont="1" applyFill="1" applyBorder="1" applyAlignment="1">
      <alignment horizontal="center" vertical="center" wrapText="1"/>
    </xf>
    <xf numFmtId="0" fontId="12" fillId="0" borderId="66" xfId="0" applyFont="1" applyBorder="1" applyAlignment="1">
      <alignment horizontal="center" vertical="center" wrapText="1"/>
    </xf>
    <xf numFmtId="0" fontId="12" fillId="0" borderId="67" xfId="0" quotePrefix="1" applyFont="1" applyBorder="1" applyAlignment="1">
      <alignment horizontal="center" vertical="center" wrapText="1"/>
    </xf>
    <xf numFmtId="0" fontId="15" fillId="0" borderId="68" xfId="0" applyFont="1" applyBorder="1" applyAlignment="1">
      <alignment horizontal="center" vertical="center" wrapText="1"/>
    </xf>
    <xf numFmtId="0" fontId="12" fillId="0" borderId="69" xfId="0" quotePrefix="1" applyFont="1" applyBorder="1" applyAlignment="1">
      <alignment horizontal="center" vertical="center" wrapText="1"/>
    </xf>
    <xf numFmtId="0" fontId="12" fillId="2" borderId="70" xfId="0" applyFont="1" applyFill="1" applyBorder="1" applyAlignment="1">
      <alignment horizontal="center" vertical="center"/>
    </xf>
    <xf numFmtId="0" fontId="12" fillId="2" borderId="71" xfId="0" applyFont="1" applyFill="1" applyBorder="1" applyAlignment="1">
      <alignment horizontal="center" vertical="center"/>
    </xf>
    <xf numFmtId="0" fontId="12" fillId="0" borderId="72" xfId="0" applyFont="1" applyBorder="1" applyAlignment="1">
      <alignment horizontal="center" vertical="center"/>
    </xf>
    <xf numFmtId="0" fontId="12" fillId="2" borderId="73" xfId="0" applyFont="1" applyFill="1" applyBorder="1" applyAlignment="1">
      <alignment horizontal="center" vertical="center"/>
    </xf>
    <xf numFmtId="0" fontId="19" fillId="4" borderId="55" xfId="0" applyFont="1" applyFill="1" applyBorder="1" applyAlignment="1">
      <alignment horizontal="center" vertical="center" wrapText="1"/>
    </xf>
    <xf numFmtId="0" fontId="13" fillId="0" borderId="74" xfId="0" applyFont="1" applyBorder="1" applyAlignment="1">
      <alignment horizontal="center" vertical="center"/>
    </xf>
    <xf numFmtId="0" fontId="13" fillId="0" borderId="62" xfId="0" applyFont="1" applyBorder="1" applyAlignment="1">
      <alignment horizontal="center" vertical="center"/>
    </xf>
    <xf numFmtId="0" fontId="13" fillId="0" borderId="75" xfId="0" applyFont="1" applyBorder="1" applyAlignment="1">
      <alignment horizontal="center" vertical="center"/>
    </xf>
    <xf numFmtId="0" fontId="14" fillId="2" borderId="76" xfId="0" applyFont="1" applyFill="1" applyBorder="1" applyAlignment="1" applyProtection="1">
      <alignment horizontal="center" vertical="center"/>
      <protection locked="0"/>
    </xf>
    <xf numFmtId="0" fontId="14" fillId="2" borderId="77" xfId="0" applyFont="1" applyFill="1" applyBorder="1" applyAlignment="1" applyProtection="1">
      <alignment horizontal="center" vertical="center"/>
      <protection locked="0"/>
    </xf>
    <xf numFmtId="0" fontId="14" fillId="2" borderId="78"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hidden="1"/>
    </xf>
    <xf numFmtId="0" fontId="10" fillId="0" borderId="41"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 fillId="2" borderId="79" xfId="0" applyFont="1" applyFill="1" applyBorder="1" applyAlignment="1" applyProtection="1">
      <alignment horizontal="center" vertical="center"/>
      <protection hidden="1"/>
    </xf>
    <xf numFmtId="0" fontId="1" fillId="0" borderId="80" xfId="0" applyFont="1" applyBorder="1" applyAlignment="1" applyProtection="1">
      <alignment vertical="center"/>
      <protection hidden="1"/>
    </xf>
    <xf numFmtId="0" fontId="1" fillId="0" borderId="81" xfId="0" applyFont="1" applyBorder="1" applyAlignment="1" applyProtection="1">
      <alignment vertical="center"/>
      <protection hidden="1"/>
    </xf>
    <xf numFmtId="0" fontId="1" fillId="2" borderId="79" xfId="0" applyFont="1" applyFill="1" applyBorder="1" applyAlignment="1" applyProtection="1">
      <alignment horizontal="center" vertical="center" wrapText="1"/>
      <protection hidden="1"/>
    </xf>
    <xf numFmtId="0" fontId="1" fillId="0" borderId="80" xfId="0" applyFont="1" applyBorder="1" applyAlignment="1" applyProtection="1">
      <alignment vertical="center" wrapText="1"/>
      <protection hidden="1"/>
    </xf>
    <xf numFmtId="0" fontId="1" fillId="0" borderId="81" xfId="0" applyFont="1" applyBorder="1" applyAlignment="1" applyProtection="1">
      <alignment vertical="center" wrapText="1"/>
      <protection hidden="1"/>
    </xf>
    <xf numFmtId="0" fontId="0" fillId="2" borderId="79" xfId="0" applyFill="1" applyBorder="1" applyAlignment="1" applyProtection="1">
      <alignment horizontal="center" vertical="center"/>
      <protection hidden="1"/>
    </xf>
    <xf numFmtId="0" fontId="0" fillId="0" borderId="80" xfId="0" applyBorder="1" applyAlignment="1" applyProtection="1">
      <alignment vertical="center"/>
      <protection hidden="1"/>
    </xf>
    <xf numFmtId="0" fontId="0" fillId="0" borderId="81" xfId="0" applyBorder="1" applyAlignment="1" applyProtection="1">
      <alignment vertical="center"/>
      <protection hidden="1"/>
    </xf>
    <xf numFmtId="0" fontId="0" fillId="2" borderId="79" xfId="0" applyFill="1" applyBorder="1" applyAlignment="1" applyProtection="1">
      <alignment horizontal="center" vertical="center" wrapText="1"/>
      <protection hidden="1"/>
    </xf>
    <xf numFmtId="0" fontId="0" fillId="0" borderId="80" xfId="0" applyBorder="1" applyAlignment="1" applyProtection="1">
      <alignment vertical="center" wrapText="1"/>
      <protection hidden="1"/>
    </xf>
    <xf numFmtId="0" fontId="0" fillId="0" borderId="81" xfId="0" applyBorder="1" applyAlignment="1" applyProtection="1">
      <alignment vertical="center" wrapText="1"/>
      <protection hidden="1"/>
    </xf>
    <xf numFmtId="0" fontId="14" fillId="2" borderId="40" xfId="0" applyFont="1" applyFill="1" applyBorder="1" applyAlignment="1">
      <alignment horizontal="right" vertical="center"/>
    </xf>
    <xf numFmtId="0" fontId="16" fillId="2" borderId="31" xfId="0" applyFont="1" applyFill="1" applyBorder="1" applyAlignment="1">
      <alignment horizontal="right" vertical="center"/>
    </xf>
    <xf numFmtId="0" fontId="15" fillId="0" borderId="74" xfId="0" applyFont="1" applyBorder="1" applyAlignment="1">
      <alignment horizontal="center" vertical="center"/>
    </xf>
    <xf numFmtId="0" fontId="15" fillId="0" borderId="62" xfId="0" applyFont="1" applyBorder="1" applyAlignment="1">
      <alignment horizontal="center" vertical="center"/>
    </xf>
    <xf numFmtId="0" fontId="15" fillId="2" borderId="62" xfId="0" applyFont="1" applyFill="1" applyBorder="1" applyAlignment="1">
      <alignment horizontal="center" vertical="center"/>
    </xf>
    <xf numFmtId="0" fontId="15" fillId="2" borderId="75" xfId="0" applyFont="1" applyFill="1" applyBorder="1" applyAlignment="1">
      <alignment horizontal="center" vertical="center"/>
    </xf>
    <xf numFmtId="0" fontId="14" fillId="0" borderId="86" xfId="0" applyFont="1" applyBorder="1" applyAlignment="1">
      <alignment horizontal="right" vertical="center"/>
    </xf>
    <xf numFmtId="0" fontId="16" fillId="0" borderId="38" xfId="0" applyFont="1" applyBorder="1" applyAlignment="1">
      <alignment horizontal="right" vertical="center"/>
    </xf>
    <xf numFmtId="0" fontId="14" fillId="0" borderId="84" xfId="0" applyFont="1" applyBorder="1" applyAlignment="1">
      <alignment horizontal="right" vertical="center"/>
    </xf>
    <xf numFmtId="0" fontId="16" fillId="0" borderId="31" xfId="0" applyFont="1" applyBorder="1" applyAlignment="1">
      <alignment horizontal="right" vertical="center"/>
    </xf>
    <xf numFmtId="0" fontId="14" fillId="2" borderId="37" xfId="0" applyFont="1" applyFill="1" applyBorder="1" applyAlignment="1">
      <alignment horizontal="right" vertical="center"/>
    </xf>
    <xf numFmtId="0" fontId="16" fillId="2" borderId="38" xfId="0" applyFont="1" applyFill="1" applyBorder="1" applyAlignment="1">
      <alignment horizontal="right" vertical="center"/>
    </xf>
    <xf numFmtId="0" fontId="14" fillId="2" borderId="82" xfId="0" applyFont="1" applyFill="1" applyBorder="1" applyAlignment="1">
      <alignment horizontal="right" vertical="center"/>
    </xf>
    <xf numFmtId="0" fontId="16" fillId="2" borderId="83" xfId="0" applyFont="1" applyFill="1" applyBorder="1" applyAlignment="1">
      <alignment horizontal="right" vertical="center"/>
    </xf>
    <xf numFmtId="0" fontId="14" fillId="0" borderId="85" xfId="0" applyFont="1" applyBorder="1" applyAlignment="1">
      <alignment horizontal="right" vertical="center"/>
    </xf>
    <xf numFmtId="0" fontId="16" fillId="0" borderId="83" xfId="0" applyFont="1" applyBorder="1" applyAlignment="1">
      <alignment horizontal="right" vertical="center"/>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8B1F2E"/>
      <rgbColor rgb="00FF99CC"/>
      <rgbColor rgb="00E4E4E4"/>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12</xdr:col>
      <xdr:colOff>368300</xdr:colOff>
      <xdr:row>1</xdr:row>
      <xdr:rowOff>215900</xdr:rowOff>
    </xdr:from>
    <xdr:to>
      <xdr:col>16</xdr:col>
      <xdr:colOff>495300</xdr:colOff>
      <xdr:row>14</xdr:row>
      <xdr:rowOff>12700</xdr:rowOff>
    </xdr:to>
    <xdr:grpSp>
      <xdr:nvGrpSpPr>
        <xdr:cNvPr id="9334" name="Group 2">
          <a:extLst>
            <a:ext uri="{FF2B5EF4-FFF2-40B4-BE49-F238E27FC236}">
              <a16:creationId xmlns:a16="http://schemas.microsoft.com/office/drawing/2014/main" id="{7BDDAA14-7410-844E-B10F-BBEB34ACC625}"/>
            </a:ext>
          </a:extLst>
        </xdr:cNvPr>
        <xdr:cNvGrpSpPr>
          <a:grpSpLocks/>
        </xdr:cNvGrpSpPr>
      </xdr:nvGrpSpPr>
      <xdr:grpSpPr bwMode="auto">
        <a:xfrm>
          <a:off x="11099800" y="609600"/>
          <a:ext cx="4191000" cy="3632200"/>
          <a:chOff x="1528412" y="-87346"/>
          <a:chExt cx="4896853" cy="3568700"/>
        </a:xfrm>
      </xdr:grpSpPr>
      <xdr:pic>
        <xdr:nvPicPr>
          <xdr:cNvPr id="9336" name="Picture 3">
            <a:extLst>
              <a:ext uri="{FF2B5EF4-FFF2-40B4-BE49-F238E27FC236}">
                <a16:creationId xmlns:a16="http://schemas.microsoft.com/office/drawing/2014/main" id="{0F909A67-48D8-4A41-9809-663E62E258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8412" y="-87346"/>
            <a:ext cx="4896853"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B4DB43AB-0CE7-8B42-BF8D-CF56C821E501}"/>
              </a:ext>
            </a:extLst>
          </xdr:cNvPr>
          <xdr:cNvSpPr txBox="1"/>
        </xdr:nvSpPr>
        <xdr:spPr>
          <a:xfrm>
            <a:off x="1795513" y="87347"/>
            <a:ext cx="4525878" cy="300719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rtl="0">
              <a:lnSpc>
                <a:spcPts val="1300"/>
              </a:lnSpc>
              <a:defRPr sz="1000"/>
            </a:pPr>
            <a:r>
              <a:rPr lang="en-US" sz="1400" b="1" i="0" u="none" strike="noStrike" baseline="0">
                <a:solidFill>
                  <a:srgbClr val="000000"/>
                </a:solidFill>
                <a:latin typeface="Calibri" charset="0"/>
                <a:cs typeface="Calibri" charset="0"/>
              </a:rPr>
              <a:t>Instruction:</a:t>
            </a:r>
          </a:p>
          <a:p>
            <a:pPr algn="l" rtl="0">
              <a:lnSpc>
                <a:spcPts val="1100"/>
              </a:lnSpc>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1. Create your natal horoscope </a:t>
            </a:r>
          </a:p>
          <a:p>
            <a:pPr algn="l" rtl="0">
              <a:defRPr sz="1000"/>
            </a:pPr>
            <a:r>
              <a:rPr lang="en-US" sz="1100" b="0" i="0" u="none" strike="noStrike" baseline="0">
                <a:solidFill>
                  <a:srgbClr val="000000"/>
                </a:solidFill>
                <a:latin typeface="Calibri" charset="0"/>
                <a:cs typeface="Calibri" charset="0"/>
              </a:rPr>
              <a:t>    (e.g. at http://www.0800-horoscope.com/birthchart.php)</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2. Chose the according tab: </a:t>
            </a:r>
          </a:p>
          <a:p>
            <a:pPr algn="l" rtl="0">
              <a:defRPr sz="1000"/>
            </a:pPr>
            <a:r>
              <a:rPr lang="en-US" sz="1100" b="1" i="0" u="none" strike="noStrike" baseline="0">
                <a:solidFill>
                  <a:srgbClr val="000000"/>
                </a:solidFill>
                <a:latin typeface="Calibri" charset="0"/>
                <a:cs typeface="Calibri" charset="0"/>
              </a:rPr>
              <a:t>    </a:t>
            </a:r>
            <a:r>
              <a:rPr lang="en-US" sz="1100" b="0" i="0" u="none" strike="noStrike" baseline="0">
                <a:solidFill>
                  <a:srgbClr val="000000"/>
                </a:solidFill>
                <a:latin typeface="Calibri" charset="0"/>
                <a:cs typeface="Calibri" charset="0"/>
              </a:rPr>
              <a:t>Day time for birth 'am'. Night time for birth 'pm'</a:t>
            </a:r>
            <a:r>
              <a:rPr lang="en-US" sz="1100" b="1" i="0" u="none" strike="noStrike" baseline="0">
                <a:solidFill>
                  <a:srgbClr val="000000"/>
                </a:solidFill>
                <a:latin typeface="Calibri" charset="0"/>
                <a:cs typeface="Calibri" charset="0"/>
              </a:rPr>
              <a:t> </a:t>
            </a:r>
          </a:p>
          <a:p>
            <a:pPr algn="l" rtl="0">
              <a:defRPr sz="1000"/>
            </a:pPr>
            <a:endParaRPr lang="en-US" sz="1100" b="1"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Enter signs + degrees of your Sun, Moon and Ascendant</a:t>
            </a:r>
          </a:p>
          <a:p>
            <a:pPr algn="l" rtl="0">
              <a:defRPr sz="1000"/>
            </a:pPr>
            <a:r>
              <a:rPr lang="en-US" sz="1100" b="0" i="0" u="none" strike="noStrike" baseline="0">
                <a:solidFill>
                  <a:srgbClr val="000000"/>
                </a:solidFill>
                <a:latin typeface="Calibri" charset="0"/>
                <a:cs typeface="Calibri" charset="0"/>
              </a:rPr>
              <a:t>     (Part of Fortune is calculated automatically)</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Calculate your Prenatal Syzygy: </a:t>
            </a:r>
          </a:p>
          <a:p>
            <a:pPr algn="l" rtl="0">
              <a:defRPr sz="1000"/>
            </a:pPr>
            <a:r>
              <a:rPr lang="en-US" sz="1100" b="0" i="0" u="none" strike="noStrike" baseline="0">
                <a:solidFill>
                  <a:srgbClr val="000000"/>
                </a:solidFill>
                <a:latin typeface="Calibri" charset="0"/>
                <a:cs typeface="Calibri" charset="0"/>
              </a:rPr>
              <a:t>     - Lookup last full moon or new moon befoe your birth time</a:t>
            </a:r>
          </a:p>
          <a:p>
            <a:pPr algn="l" rtl="0">
              <a:defRPr sz="1000"/>
            </a:pPr>
            <a:r>
              <a:rPr lang="en-US" sz="1100" b="0" i="0" u="none" strike="noStrike" baseline="0">
                <a:solidFill>
                  <a:srgbClr val="000000"/>
                </a:solidFill>
                <a:latin typeface="Calibri" charset="0"/>
                <a:cs typeface="Calibri" charset="0"/>
              </a:rPr>
              <a:t>       (e.g. at http://kalender-365.de/lunar-calendar.php)</a:t>
            </a:r>
          </a:p>
          <a:p>
            <a:pPr algn="l" rtl="0">
              <a:defRPr sz="1000"/>
            </a:pPr>
            <a:r>
              <a:rPr lang="en-US" sz="1100" b="0" i="0" u="none" strike="noStrike" baseline="0">
                <a:solidFill>
                  <a:srgbClr val="000000"/>
                </a:solidFill>
                <a:latin typeface="Calibri" charset="0"/>
                <a:cs typeface="Calibri" charset="0"/>
              </a:rPr>
              <a:t>     - Create the horoscope for the day, time &amp; location of the</a:t>
            </a:r>
          </a:p>
          <a:p>
            <a:pPr algn="l" rtl="0">
              <a:defRPr sz="1000"/>
            </a:pPr>
            <a:r>
              <a:rPr lang="en-US" sz="1100" b="0" i="0" u="none" strike="noStrike" baseline="0">
                <a:solidFill>
                  <a:srgbClr val="000000"/>
                </a:solidFill>
                <a:latin typeface="Calibri" charset="0"/>
                <a:cs typeface="Calibri" charset="0"/>
              </a:rPr>
              <a:t>        last full/new moon before your birth</a:t>
            </a:r>
          </a:p>
          <a:p>
            <a:pPr algn="l" rtl="0">
              <a:defRPr sz="1000"/>
            </a:pPr>
            <a:r>
              <a:rPr lang="en-US" sz="1100" b="0" i="0" u="none" strike="noStrike" baseline="0">
                <a:solidFill>
                  <a:srgbClr val="000000"/>
                </a:solidFill>
                <a:latin typeface="Calibri" charset="0"/>
                <a:cs typeface="Calibri" charset="0"/>
              </a:rPr>
              <a:t>     - Enter sign + degree of the Moon in Prenatal Syzygy fields</a:t>
            </a:r>
          </a:p>
        </xdr:txBody>
      </xdr:sp>
    </xdr:grpSp>
    <xdr:clientData/>
  </xdr:twoCellAnchor>
  <xdr:absoluteAnchor>
    <xdr:pos x="7124700" y="546100"/>
    <xdr:ext cx="3771900" cy="953466"/>
    <xdr:sp macro="" textlink="">
      <xdr:nvSpPr>
        <xdr:cNvPr id="2" name="TextBox 5">
          <a:extLst>
            <a:ext uri="{FF2B5EF4-FFF2-40B4-BE49-F238E27FC236}">
              <a16:creationId xmlns:a16="http://schemas.microsoft.com/office/drawing/2014/main" id="{1DFF63A4-F1D3-6D4D-BA6A-8C2706C17D21}"/>
            </a:ext>
          </a:extLst>
        </xdr:cNvPr>
        <xdr:cNvSpPr txBox="1"/>
      </xdr:nvSpPr>
      <xdr:spPr>
        <a:xfrm>
          <a:off x="7124700" y="546100"/>
          <a:ext cx="3771900" cy="9534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rtl="0">
            <a:defRPr sz="1000"/>
          </a:pPr>
          <a:r>
            <a:rPr lang="en-US" sz="1100" b="0" i="0" u="none" strike="noStrike" baseline="0">
              <a:solidFill>
                <a:srgbClr val="808080"/>
              </a:solidFill>
              <a:latin typeface="Calibri" charset="0"/>
              <a:cs typeface="Calibri" charset="0"/>
            </a:rPr>
            <a:t>Calculation of Genius &amp; Evil Demon from natal horoscope according to Agrippa v. Nettesheim (Three Books of Occult Philosophy, Book3, Chapter 26) and interpreation of Donald Tyson (The Fourth Book of Occult Philosophy,2009, p.127-129)</a:t>
          </a:r>
        </a:p>
        <a:p>
          <a:pPr algn="just" rtl="0">
            <a:defRPr sz="1000"/>
          </a:pPr>
          <a:endParaRPr lang="en-US" sz="1100" b="0" i="0" u="none" strike="noStrike" baseline="0">
            <a:solidFill>
              <a:srgbClr val="808080"/>
            </a:solidFill>
            <a:latin typeface="Calibri" charset="0"/>
            <a:cs typeface="Calibri" charset="0"/>
          </a:endParaRPr>
        </a:p>
      </xdr:txBody>
    </xdr:sp>
    <xdr:clientData/>
  </xdr:absoluteAnchor>
  <xdr:twoCellAnchor editAs="oneCell">
    <xdr:from>
      <xdr:col>0</xdr:col>
      <xdr:colOff>215916</xdr:colOff>
      <xdr:row>0</xdr:row>
      <xdr:rowOff>254000</xdr:rowOff>
    </xdr:from>
    <xdr:to>
      <xdr:col>2</xdr:col>
      <xdr:colOff>465401</xdr:colOff>
      <xdr:row>4</xdr:row>
      <xdr:rowOff>124460</xdr:rowOff>
    </xdr:to>
    <xdr:pic>
      <xdr:nvPicPr>
        <xdr:cNvPr id="8" name="Picture 7">
          <a:extLst>
            <a:ext uri="{FF2B5EF4-FFF2-40B4-BE49-F238E27FC236}">
              <a16:creationId xmlns:a16="http://schemas.microsoft.com/office/drawing/2014/main" id="{312161F4-E957-944A-A840-7AFBF7372A05}"/>
            </a:ext>
          </a:extLst>
        </xdr:cNvPr>
        <xdr:cNvPicPr>
          <a:picLocks noChangeAspect="1"/>
        </xdr:cNvPicPr>
      </xdr:nvPicPr>
      <xdr:blipFill>
        <a:blip xmlns:r="http://schemas.openxmlformats.org/officeDocument/2006/relationships" r:embed="rId2"/>
        <a:stretch>
          <a:fillRect/>
        </a:stretch>
      </xdr:blipFill>
      <xdr:spPr>
        <a:xfrm>
          <a:off x="215916" y="254000"/>
          <a:ext cx="1240085"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7124700" y="546100"/>
    <xdr:ext cx="3771900" cy="953466"/>
    <xdr:sp macro="" textlink="">
      <xdr:nvSpPr>
        <xdr:cNvPr id="7" name="TextBox 6">
          <a:extLst>
            <a:ext uri="{FF2B5EF4-FFF2-40B4-BE49-F238E27FC236}">
              <a16:creationId xmlns:a16="http://schemas.microsoft.com/office/drawing/2014/main" id="{284178B6-A9F1-C643-9124-5C3C60CD3FC5}"/>
            </a:ext>
          </a:extLst>
        </xdr:cNvPr>
        <xdr:cNvSpPr txBox="1"/>
      </xdr:nvSpPr>
      <xdr:spPr>
        <a:xfrm>
          <a:off x="7124700" y="546100"/>
          <a:ext cx="3771900" cy="9534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rtl="0">
            <a:defRPr sz="1000"/>
          </a:pPr>
          <a:r>
            <a:rPr lang="en-US" sz="1100" b="0" i="0" u="none" strike="noStrike" baseline="0">
              <a:solidFill>
                <a:srgbClr val="808080"/>
              </a:solidFill>
              <a:latin typeface="Calibri" charset="0"/>
              <a:cs typeface="Calibri" charset="0"/>
            </a:rPr>
            <a:t>Calculation of Genius &amp; Evil Demon from natal horoscope according to Agrippa v. Nettesheim (Three Books of Occult Philosophy, Book3, Chapter 26) and interpreation of Donald Tyson (The Fourth Book of Occult Philosophy,2009, p.127-129)</a:t>
          </a:r>
        </a:p>
        <a:p>
          <a:pPr algn="just" rtl="0">
            <a:defRPr sz="1000"/>
          </a:pPr>
          <a:endParaRPr lang="en-US" sz="1100" b="0" i="0" u="none" strike="noStrike" baseline="0">
            <a:solidFill>
              <a:srgbClr val="808080"/>
            </a:solidFill>
            <a:latin typeface="Calibri" charset="0"/>
            <a:cs typeface="Calibri" charset="0"/>
          </a:endParaRPr>
        </a:p>
      </xdr:txBody>
    </xdr:sp>
    <xdr:clientData/>
  </xdr:absoluteAnchor>
  <xdr:twoCellAnchor editAs="absolute">
    <xdr:from>
      <xdr:col>12</xdr:col>
      <xdr:colOff>482600</xdr:colOff>
      <xdr:row>1</xdr:row>
      <xdr:rowOff>177800</xdr:rowOff>
    </xdr:from>
    <xdr:to>
      <xdr:col>16</xdr:col>
      <xdr:colOff>673100</xdr:colOff>
      <xdr:row>13</xdr:row>
      <xdr:rowOff>292100</xdr:rowOff>
    </xdr:to>
    <xdr:grpSp>
      <xdr:nvGrpSpPr>
        <xdr:cNvPr id="7292" name="Group 15">
          <a:extLst>
            <a:ext uri="{FF2B5EF4-FFF2-40B4-BE49-F238E27FC236}">
              <a16:creationId xmlns:a16="http://schemas.microsoft.com/office/drawing/2014/main" id="{753339F6-24B7-7240-A0D7-FD548A29C145}"/>
            </a:ext>
          </a:extLst>
        </xdr:cNvPr>
        <xdr:cNvGrpSpPr>
          <a:grpSpLocks/>
        </xdr:cNvGrpSpPr>
      </xdr:nvGrpSpPr>
      <xdr:grpSpPr bwMode="auto">
        <a:xfrm>
          <a:off x="11112500" y="571500"/>
          <a:ext cx="4254500" cy="3632200"/>
          <a:chOff x="11480800" y="685800"/>
          <a:chExt cx="4971047" cy="3568700"/>
        </a:xfrm>
      </xdr:grpSpPr>
      <xdr:pic>
        <xdr:nvPicPr>
          <xdr:cNvPr id="7293" name="Picture 13">
            <a:extLst>
              <a:ext uri="{FF2B5EF4-FFF2-40B4-BE49-F238E27FC236}">
                <a16:creationId xmlns:a16="http://schemas.microsoft.com/office/drawing/2014/main" id="{037C71DF-E365-A143-9EFB-409DBF7EC7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80800" y="685800"/>
            <a:ext cx="4971047"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TextBox 14">
            <a:extLst>
              <a:ext uri="{FF2B5EF4-FFF2-40B4-BE49-F238E27FC236}">
                <a16:creationId xmlns:a16="http://schemas.microsoft.com/office/drawing/2014/main" id="{53B92538-365F-6B4F-9209-2B0449CD698F}"/>
              </a:ext>
            </a:extLst>
          </xdr:cNvPr>
          <xdr:cNvSpPr txBox="1"/>
        </xdr:nvSpPr>
        <xdr:spPr>
          <a:xfrm>
            <a:off x="11718223" y="860492"/>
            <a:ext cx="4496201" cy="300719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lnSpc>
                <a:spcPts val="1300"/>
              </a:lnSpc>
              <a:defRPr sz="1000"/>
            </a:pPr>
            <a:r>
              <a:rPr lang="en-US" sz="1400" b="1" i="0" u="none" strike="noStrike" baseline="0">
                <a:solidFill>
                  <a:srgbClr val="000000"/>
                </a:solidFill>
                <a:latin typeface="Calibri" charset="0"/>
                <a:cs typeface="Calibri" charset="0"/>
              </a:rPr>
              <a:t>Instruction:</a:t>
            </a:r>
          </a:p>
          <a:p>
            <a:pPr algn="l" rtl="0">
              <a:lnSpc>
                <a:spcPts val="1100"/>
              </a:lnSpc>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1. Create your natal horoscope </a:t>
            </a:r>
          </a:p>
          <a:p>
            <a:pPr algn="l" rtl="0">
              <a:defRPr sz="1000"/>
            </a:pPr>
            <a:r>
              <a:rPr lang="en-US" sz="1100" b="0" i="0" u="none" strike="noStrike" baseline="0">
                <a:solidFill>
                  <a:srgbClr val="000000"/>
                </a:solidFill>
                <a:latin typeface="Calibri" charset="0"/>
                <a:cs typeface="Calibri" charset="0"/>
              </a:rPr>
              <a:t>    (e.g. at http://www.0800-horoscope.com/birthchart.php)</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2. Chose the according tab: </a:t>
            </a:r>
          </a:p>
          <a:p>
            <a:pPr algn="l" rtl="0">
              <a:defRPr sz="1000"/>
            </a:pPr>
            <a:r>
              <a:rPr lang="en-US" sz="1100" b="1" i="0" u="none" strike="noStrike" baseline="0">
                <a:solidFill>
                  <a:srgbClr val="000000"/>
                </a:solidFill>
                <a:latin typeface="Calibri" charset="0"/>
                <a:cs typeface="Calibri" charset="0"/>
              </a:rPr>
              <a:t>    </a:t>
            </a:r>
            <a:r>
              <a:rPr lang="en-US" sz="1100" b="0" i="0" u="none" strike="noStrike" baseline="0">
                <a:solidFill>
                  <a:srgbClr val="000000"/>
                </a:solidFill>
                <a:latin typeface="Calibri" charset="0"/>
                <a:cs typeface="Calibri" charset="0"/>
              </a:rPr>
              <a:t>Day time for birth 'am'. Night time for birth 'pm'</a:t>
            </a:r>
            <a:r>
              <a:rPr lang="en-US" sz="1100" b="1" i="0" u="none" strike="noStrike" baseline="0">
                <a:solidFill>
                  <a:srgbClr val="000000"/>
                </a:solidFill>
                <a:latin typeface="Calibri" charset="0"/>
                <a:cs typeface="Calibri" charset="0"/>
              </a:rPr>
              <a:t> </a:t>
            </a:r>
          </a:p>
          <a:p>
            <a:pPr algn="l" rtl="0">
              <a:defRPr sz="1000"/>
            </a:pPr>
            <a:endParaRPr lang="en-US" sz="1100" b="1"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Enter signs + degrees of your Sun, Moon and Ascendant</a:t>
            </a:r>
          </a:p>
          <a:p>
            <a:pPr algn="l" rtl="0">
              <a:defRPr sz="1000"/>
            </a:pPr>
            <a:r>
              <a:rPr lang="en-US" sz="1100" b="0" i="0" u="none" strike="noStrike" baseline="0">
                <a:solidFill>
                  <a:srgbClr val="000000"/>
                </a:solidFill>
                <a:latin typeface="Calibri" charset="0"/>
                <a:cs typeface="Calibri" charset="0"/>
              </a:rPr>
              <a:t>     (Part of Fortune is calculated automatically)</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Calculate your Prenatal Syzygy: </a:t>
            </a:r>
          </a:p>
          <a:p>
            <a:pPr algn="l" rtl="0">
              <a:defRPr sz="1000"/>
            </a:pPr>
            <a:r>
              <a:rPr lang="en-US" sz="1100" b="0" i="0" u="none" strike="noStrike" baseline="0">
                <a:solidFill>
                  <a:srgbClr val="000000"/>
                </a:solidFill>
                <a:latin typeface="Calibri" charset="0"/>
                <a:cs typeface="Calibri" charset="0"/>
              </a:rPr>
              <a:t>     - Lookup last full moon or new moon befoe your birth time</a:t>
            </a:r>
          </a:p>
          <a:p>
            <a:pPr algn="l" rtl="0">
              <a:defRPr sz="1000"/>
            </a:pPr>
            <a:r>
              <a:rPr lang="en-US" sz="1100" b="0" i="0" u="none" strike="noStrike" baseline="0">
                <a:solidFill>
                  <a:srgbClr val="000000"/>
                </a:solidFill>
                <a:latin typeface="Calibri" charset="0"/>
                <a:cs typeface="Calibri" charset="0"/>
              </a:rPr>
              <a:t>       (e.g. at http://kalender-365.de/lunar-calendar.php)</a:t>
            </a:r>
          </a:p>
          <a:p>
            <a:pPr algn="l" rtl="0">
              <a:defRPr sz="1000"/>
            </a:pPr>
            <a:r>
              <a:rPr lang="en-US" sz="1100" b="0" i="0" u="none" strike="noStrike" baseline="0">
                <a:solidFill>
                  <a:srgbClr val="000000"/>
                </a:solidFill>
                <a:latin typeface="Calibri" charset="0"/>
                <a:cs typeface="Calibri" charset="0"/>
              </a:rPr>
              <a:t>     - Create the horoscope for the day, time &amp; location of the</a:t>
            </a:r>
          </a:p>
          <a:p>
            <a:pPr algn="l" rtl="0">
              <a:defRPr sz="1000"/>
            </a:pPr>
            <a:r>
              <a:rPr lang="en-US" sz="1100" b="0" i="0" u="none" strike="noStrike" baseline="0">
                <a:solidFill>
                  <a:srgbClr val="000000"/>
                </a:solidFill>
                <a:latin typeface="Calibri" charset="0"/>
                <a:cs typeface="Calibri" charset="0"/>
              </a:rPr>
              <a:t>        last full/new moon before your birth</a:t>
            </a:r>
          </a:p>
          <a:p>
            <a:pPr algn="l" rtl="0">
              <a:defRPr sz="1000"/>
            </a:pPr>
            <a:r>
              <a:rPr lang="en-US" sz="1100" b="0" i="0" u="none" strike="noStrike" baseline="0">
                <a:solidFill>
                  <a:srgbClr val="000000"/>
                </a:solidFill>
                <a:latin typeface="Calibri" charset="0"/>
                <a:cs typeface="Calibri" charset="0"/>
              </a:rPr>
              <a:t>     - Enter sign + degree of the Moon in Prenatal Syzygy fields</a:t>
            </a:r>
          </a:p>
        </xdr:txBody>
      </xdr:sp>
    </xdr:grpSp>
    <xdr:clientData/>
  </xdr:twoCellAnchor>
  <xdr:twoCellAnchor editAs="oneCell">
    <xdr:from>
      <xdr:col>0</xdr:col>
      <xdr:colOff>203200</xdr:colOff>
      <xdr:row>0</xdr:row>
      <xdr:rowOff>241300</xdr:rowOff>
    </xdr:from>
    <xdr:to>
      <xdr:col>2</xdr:col>
      <xdr:colOff>503485</xdr:colOff>
      <xdr:row>4</xdr:row>
      <xdr:rowOff>111760</xdr:rowOff>
    </xdr:to>
    <xdr:pic>
      <xdr:nvPicPr>
        <xdr:cNvPr id="8" name="Picture 7">
          <a:extLst>
            <a:ext uri="{FF2B5EF4-FFF2-40B4-BE49-F238E27FC236}">
              <a16:creationId xmlns:a16="http://schemas.microsoft.com/office/drawing/2014/main" id="{8297270F-BEFE-B844-B50A-001C8671B269}"/>
            </a:ext>
          </a:extLst>
        </xdr:cNvPr>
        <xdr:cNvPicPr>
          <a:picLocks noChangeAspect="1"/>
        </xdr:cNvPicPr>
      </xdr:nvPicPr>
      <xdr:blipFill>
        <a:blip xmlns:r="http://schemas.openxmlformats.org/officeDocument/2006/relationships" r:embed="rId2"/>
        <a:stretch>
          <a:fillRect/>
        </a:stretch>
      </xdr:blipFill>
      <xdr:spPr>
        <a:xfrm>
          <a:off x="203200" y="241300"/>
          <a:ext cx="1240085" cy="1280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152400</xdr:colOff>
      <xdr:row>2</xdr:row>
      <xdr:rowOff>152400</xdr:rowOff>
    </xdr:from>
    <xdr:to>
      <xdr:col>13</xdr:col>
      <xdr:colOff>279400</xdr:colOff>
      <xdr:row>57</xdr:row>
      <xdr:rowOff>139700</xdr:rowOff>
    </xdr:to>
    <xdr:pic>
      <xdr:nvPicPr>
        <xdr:cNvPr id="10264" name="Picture 2">
          <a:extLst>
            <a:ext uri="{FF2B5EF4-FFF2-40B4-BE49-F238E27FC236}">
              <a16:creationId xmlns:a16="http://schemas.microsoft.com/office/drawing/2014/main" id="{DB0525FC-6E99-674D-90DC-3EC8DC1DDD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82600"/>
          <a:ext cx="1069340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266700</xdr:colOff>
      <xdr:row>6</xdr:row>
      <xdr:rowOff>101600</xdr:rowOff>
    </xdr:from>
    <xdr:to>
      <xdr:col>15</xdr:col>
      <xdr:colOff>1168400</xdr:colOff>
      <xdr:row>15</xdr:row>
      <xdr:rowOff>355600</xdr:rowOff>
    </xdr:to>
    <xdr:grpSp>
      <xdr:nvGrpSpPr>
        <xdr:cNvPr id="11293" name="Group 2">
          <a:extLst>
            <a:ext uri="{FF2B5EF4-FFF2-40B4-BE49-F238E27FC236}">
              <a16:creationId xmlns:a16="http://schemas.microsoft.com/office/drawing/2014/main" id="{2D7B1584-270F-2446-A82F-74EB2CAE92C0}"/>
            </a:ext>
          </a:extLst>
        </xdr:cNvPr>
        <xdr:cNvGrpSpPr>
          <a:grpSpLocks/>
        </xdr:cNvGrpSpPr>
      </xdr:nvGrpSpPr>
      <xdr:grpSpPr bwMode="auto">
        <a:xfrm>
          <a:off x="7391400" y="1778000"/>
          <a:ext cx="4152900" cy="2882900"/>
          <a:chOff x="-127000" y="12700"/>
          <a:chExt cx="4254199" cy="3491788"/>
        </a:xfrm>
      </xdr:grpSpPr>
      <xdr:pic>
        <xdr:nvPicPr>
          <xdr:cNvPr id="11294" name="Picture 3">
            <a:extLst>
              <a:ext uri="{FF2B5EF4-FFF2-40B4-BE49-F238E27FC236}">
                <a16:creationId xmlns:a16="http://schemas.microsoft.com/office/drawing/2014/main" id="{6478CAB8-4236-DB41-802F-4215F5955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12700"/>
            <a:ext cx="4254199" cy="3491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3BFFAC50-C061-6B45-90E0-9B50930DC378}"/>
              </a:ext>
            </a:extLst>
          </xdr:cNvPr>
          <xdr:cNvSpPr txBox="1"/>
        </xdr:nvSpPr>
        <xdr:spPr>
          <a:xfrm>
            <a:off x="215498" y="120376"/>
            <a:ext cx="3742573" cy="312261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lnSpc>
                <a:spcPts val="1300"/>
              </a:lnSpc>
              <a:defRPr sz="1000"/>
            </a:pPr>
            <a:r>
              <a:rPr lang="en-US" sz="1400" b="1" i="0" u="none" strike="noStrike" baseline="0">
                <a:solidFill>
                  <a:srgbClr val="000000"/>
                </a:solidFill>
                <a:latin typeface="Calibri" charset="0"/>
                <a:cs typeface="Calibri" charset="0"/>
              </a:rPr>
              <a:t>Instruction:</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1. Enter name in line 6 from which spirit names </a:t>
            </a:r>
          </a:p>
          <a:p>
            <a:pPr algn="l" rtl="0">
              <a:defRPr sz="1000"/>
            </a:pPr>
            <a:r>
              <a:rPr lang="en-US" sz="1100" b="1" i="0" u="none" strike="noStrike" baseline="0">
                <a:solidFill>
                  <a:srgbClr val="000000"/>
                </a:solidFill>
                <a:latin typeface="Calibri" charset="0"/>
                <a:cs typeface="Calibri" charset="0"/>
              </a:rPr>
              <a:t>    should be derived</a:t>
            </a:r>
          </a:p>
          <a:p>
            <a:pPr algn="l" rtl="0">
              <a:defRPr sz="1000"/>
            </a:pPr>
            <a:r>
              <a:rPr lang="en-US" sz="1100" b="0" i="0" u="none" strike="noStrike" baseline="0">
                <a:solidFill>
                  <a:srgbClr val="000000"/>
                </a:solidFill>
                <a:latin typeface="Calibri" charset="0"/>
                <a:cs typeface="Calibri" charset="0"/>
              </a:rPr>
              <a:t>    (10 hebrew letters maximum, no suffit letters possible)</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2. Choose root name of good or evil spirit under</a:t>
            </a:r>
          </a:p>
          <a:p>
            <a:pPr algn="l" rtl="0">
              <a:defRPr sz="1000"/>
            </a:pPr>
            <a:r>
              <a:rPr lang="en-US" sz="1100" b="1" i="0" u="none" strike="noStrike" baseline="0">
                <a:solidFill>
                  <a:srgbClr val="000000"/>
                </a:solidFill>
                <a:latin typeface="Calibri" charset="0"/>
                <a:cs typeface="Calibri" charset="0"/>
              </a:rPr>
              <a:t>    required planetary influence </a:t>
            </a:r>
          </a:p>
          <a:p>
            <a:pPr algn="l" rtl="0">
              <a:defRPr sz="1000"/>
            </a:pPr>
            <a:r>
              <a:rPr lang="en-US" sz="1100" b="1" i="0" u="none" strike="noStrike" baseline="0">
                <a:solidFill>
                  <a:srgbClr val="000000"/>
                </a:solidFill>
                <a:latin typeface="Calibri" charset="0"/>
                <a:cs typeface="Calibri" charset="0"/>
              </a:rPr>
              <a:t>    </a:t>
            </a:r>
            <a:r>
              <a:rPr lang="en-US" sz="1100" b="0" i="0" u="none" strike="noStrike" baseline="0">
                <a:solidFill>
                  <a:srgbClr val="000000"/>
                </a:solidFill>
                <a:latin typeface="Calibri" charset="0"/>
                <a:cs typeface="Calibri" charset="0"/>
              </a:rPr>
              <a:t>(lines 9-15 are populated automatically on entry in line 6)</a:t>
            </a:r>
            <a:endParaRPr lang="en-US" sz="1100" b="1" i="0" u="none" strike="noStrike" baseline="0">
              <a:solidFill>
                <a:srgbClr val="000000"/>
              </a:solidFill>
              <a:latin typeface="Calibri" charset="0"/>
              <a:cs typeface="Calibri" charset="0"/>
            </a:endParaRPr>
          </a:p>
          <a:p>
            <a:pPr algn="l" rtl="0">
              <a:defRPr sz="1000"/>
            </a:pPr>
            <a:endParaRPr lang="en-US" sz="1100" b="1"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Add suffix to spirit root name</a:t>
            </a:r>
          </a:p>
          <a:p>
            <a:pPr algn="l" rtl="0">
              <a:defRPr sz="1000"/>
            </a:pPr>
            <a:r>
              <a:rPr lang="en-US" sz="1100" b="0" i="0" u="none" strike="noStrike" baseline="0">
                <a:solidFill>
                  <a:srgbClr val="000000"/>
                </a:solidFill>
                <a:latin typeface="Calibri" charset="0"/>
                <a:cs typeface="Calibri" charset="0"/>
              </a:rPr>
              <a:t>    (For good spirits suffix should be 'EL' or 'JAH')</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Create spirit sigil from respective planetary kamea </a:t>
            </a:r>
          </a:p>
          <a:p>
            <a:pPr algn="l" rtl="0">
              <a:defRPr sz="1000"/>
            </a:pPr>
            <a:r>
              <a:rPr lang="en-US" sz="1100" b="0" i="0" u="none" strike="noStrike" baseline="0">
                <a:solidFill>
                  <a:srgbClr val="000000"/>
                </a:solidFill>
                <a:latin typeface="Calibri" charset="0"/>
                <a:cs typeface="Calibri" charset="0"/>
              </a:rPr>
              <a:t>   </a:t>
            </a:r>
          </a:p>
        </xdr:txBody>
      </xdr:sp>
    </xdr:grpSp>
    <xdr:clientData/>
  </xdr:twoCellAnchor>
  <xdr:twoCellAnchor editAs="oneCell">
    <xdr:from>
      <xdr:col>0</xdr:col>
      <xdr:colOff>203200</xdr:colOff>
      <xdr:row>0</xdr:row>
      <xdr:rowOff>88900</xdr:rowOff>
    </xdr:from>
    <xdr:to>
      <xdr:col>3</xdr:col>
      <xdr:colOff>8185</xdr:colOff>
      <xdr:row>4</xdr:row>
      <xdr:rowOff>276860</xdr:rowOff>
    </xdr:to>
    <xdr:pic>
      <xdr:nvPicPr>
        <xdr:cNvPr id="6" name="Picture 5">
          <a:extLst>
            <a:ext uri="{FF2B5EF4-FFF2-40B4-BE49-F238E27FC236}">
              <a16:creationId xmlns:a16="http://schemas.microsoft.com/office/drawing/2014/main" id="{E3A64A8D-78A3-BB42-8B35-A5CC8A12F793}"/>
            </a:ext>
          </a:extLst>
        </xdr:cNvPr>
        <xdr:cNvPicPr>
          <a:picLocks noChangeAspect="1"/>
        </xdr:cNvPicPr>
      </xdr:nvPicPr>
      <xdr:blipFill>
        <a:blip xmlns:r="http://schemas.openxmlformats.org/officeDocument/2006/relationships" r:embed="rId2"/>
        <a:stretch>
          <a:fillRect/>
        </a:stretch>
      </xdr:blipFill>
      <xdr:spPr>
        <a:xfrm>
          <a:off x="203200" y="88900"/>
          <a:ext cx="1240085" cy="1280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386"/>
  <sheetViews>
    <sheetView showGridLines="0" tabSelected="1" zoomScaleNormal="100" workbookViewId="0">
      <selection activeCell="F7" sqref="F7"/>
    </sheetView>
  </sheetViews>
  <sheetFormatPr baseColWidth="10" defaultColWidth="10.6640625" defaultRowHeight="13"/>
  <cols>
    <col min="1" max="1" width="5" style="7" customWidth="1"/>
    <col min="2" max="3" width="8" style="7" customWidth="1"/>
    <col min="4" max="4" width="10.6640625" style="7"/>
    <col min="5" max="5" width="13.5" style="8" customWidth="1"/>
    <col min="6" max="11" width="14.1640625" style="8" customWidth="1"/>
    <col min="12" max="12" width="10.6640625" style="7"/>
    <col min="13" max="13" width="10.83203125" style="7" customWidth="1"/>
    <col min="14" max="18" width="14.1640625" style="8" customWidth="1"/>
    <col min="19" max="19" width="10.6640625" style="7" hidden="1" customWidth="1"/>
    <col min="20" max="20" width="15.6640625" style="7" customWidth="1"/>
    <col min="21" max="21" width="13.6640625" style="7" customWidth="1"/>
    <col min="22" max="16384" width="10.6640625" style="7"/>
  </cols>
  <sheetData>
    <row r="1" spans="2:20" ht="31" customHeight="1" thickBot="1"/>
    <row r="2" spans="2:20" ht="32" customHeight="1">
      <c r="B2" s="57"/>
      <c r="C2" s="57"/>
      <c r="D2" s="54"/>
      <c r="E2" s="55"/>
      <c r="F2" s="55"/>
      <c r="G2" s="55"/>
      <c r="H2" s="55"/>
      <c r="I2" s="55"/>
      <c r="J2" s="55"/>
      <c r="K2" s="55"/>
      <c r="L2" s="54"/>
      <c r="M2" s="54"/>
      <c r="N2" s="55"/>
      <c r="O2" s="55"/>
      <c r="P2" s="55"/>
      <c r="Q2" s="55"/>
      <c r="R2" s="55"/>
      <c r="S2" s="54"/>
      <c r="T2" s="56"/>
    </row>
    <row r="3" spans="2:20" ht="35">
      <c r="B3" s="57"/>
      <c r="C3" s="57"/>
      <c r="D3" s="58"/>
      <c r="E3" s="59" t="s">
        <v>13</v>
      </c>
      <c r="F3" s="60"/>
      <c r="G3" s="60"/>
      <c r="H3" s="60"/>
      <c r="I3" s="60"/>
      <c r="J3" s="60"/>
      <c r="K3" s="60"/>
      <c r="L3" s="58"/>
      <c r="M3" s="58"/>
      <c r="N3" s="60"/>
      <c r="O3" s="60"/>
      <c r="P3" s="60"/>
      <c r="Q3" s="60"/>
      <c r="R3" s="60"/>
      <c r="S3" s="58"/>
      <c r="T3" s="61"/>
    </row>
    <row r="4" spans="2:20">
      <c r="B4" s="57"/>
      <c r="C4" s="57"/>
      <c r="D4" s="58"/>
      <c r="E4" s="60"/>
      <c r="F4" s="60"/>
      <c r="G4" s="60"/>
      <c r="H4" s="60"/>
      <c r="I4" s="60"/>
      <c r="J4" s="60"/>
      <c r="K4" s="60"/>
      <c r="L4" s="58"/>
      <c r="M4" s="58"/>
      <c r="N4" s="60"/>
      <c r="O4" s="60"/>
      <c r="P4" s="60"/>
      <c r="Q4" s="60"/>
      <c r="R4" s="60"/>
      <c r="S4" s="60"/>
      <c r="T4" s="62"/>
    </row>
    <row r="5" spans="2:20" ht="14" thickBot="1">
      <c r="B5" s="57"/>
      <c r="C5" s="57"/>
      <c r="D5" s="58"/>
      <c r="E5" s="60"/>
      <c r="F5" s="60"/>
      <c r="G5" s="60"/>
      <c r="H5" s="60"/>
      <c r="I5" s="60"/>
      <c r="J5" s="60"/>
      <c r="K5" s="60"/>
      <c r="L5" s="58"/>
      <c r="M5" s="58"/>
      <c r="N5" s="60"/>
      <c r="O5" s="60"/>
      <c r="P5" s="60"/>
      <c r="Q5" s="60"/>
      <c r="R5" s="60"/>
      <c r="S5" s="60"/>
      <c r="T5" s="62"/>
    </row>
    <row r="6" spans="2:20" ht="36" customHeight="1" thickBot="1">
      <c r="B6" s="63"/>
      <c r="C6" s="58"/>
      <c r="D6" s="58"/>
      <c r="E6" s="9" t="s">
        <v>17</v>
      </c>
      <c r="F6" s="10" t="s">
        <v>16</v>
      </c>
      <c r="G6" s="10" t="s">
        <v>167</v>
      </c>
      <c r="H6" s="11" t="s">
        <v>166</v>
      </c>
      <c r="I6" s="10" t="s">
        <v>90</v>
      </c>
      <c r="J6" s="12" t="s">
        <v>89</v>
      </c>
      <c r="K6" s="58"/>
      <c r="L6" s="60"/>
      <c r="M6" s="58"/>
      <c r="N6" s="60"/>
      <c r="O6" s="60"/>
      <c r="P6" s="60"/>
      <c r="Q6" s="60"/>
      <c r="R6" s="60"/>
      <c r="S6" s="60"/>
      <c r="T6" s="62"/>
    </row>
    <row r="7" spans="2:20" ht="25" customHeight="1">
      <c r="B7" s="63"/>
      <c r="C7" s="58"/>
      <c r="D7" s="58"/>
      <c r="E7" s="38" t="s">
        <v>85</v>
      </c>
      <c r="F7" s="1"/>
      <c r="G7" s="74" t="str">
        <f>IF(H7="","",VLOOKUP(IF(G9&lt;0,G9+360,IF(G9&gt;360,G9-360,G9)),E19:R378,2,FALSE))</f>
        <v/>
      </c>
      <c r="H7" s="2"/>
      <c r="I7" s="2"/>
      <c r="J7" s="3"/>
      <c r="K7" s="58"/>
      <c r="L7" s="60"/>
      <c r="M7" s="58"/>
      <c r="N7" s="60"/>
      <c r="O7" s="60"/>
      <c r="P7" s="60"/>
      <c r="Q7" s="60"/>
      <c r="R7" s="60"/>
      <c r="S7" s="60"/>
      <c r="T7" s="62"/>
    </row>
    <row r="8" spans="2:20" ht="25" customHeight="1" thickBot="1">
      <c r="B8" s="63"/>
      <c r="C8" s="58"/>
      <c r="D8" s="58"/>
      <c r="E8" s="39" t="s">
        <v>84</v>
      </c>
      <c r="F8" s="4"/>
      <c r="G8" s="75" t="str">
        <f>IF(H8="","",VLOOKUP(IF(G9&lt;0,G9+360,IF(G9&gt;360,G9-360,G9)),E19:R378,3,FALSE))</f>
        <v/>
      </c>
      <c r="H8" s="5"/>
      <c r="I8" s="5"/>
      <c r="J8" s="6"/>
      <c r="K8" s="58"/>
      <c r="L8" s="60"/>
      <c r="M8" s="58"/>
      <c r="N8" s="60"/>
      <c r="O8" s="60"/>
      <c r="P8" s="60"/>
      <c r="Q8" s="60"/>
      <c r="R8" s="60"/>
      <c r="S8" s="60"/>
      <c r="T8" s="62"/>
    </row>
    <row r="9" spans="2:20" ht="25" hidden="1" customHeight="1">
      <c r="B9" s="63"/>
      <c r="C9" s="58"/>
      <c r="D9" s="58"/>
      <c r="E9" s="37"/>
      <c r="F9" s="71"/>
      <c r="G9" s="72" t="e">
        <f>VLOOKUP(H10,$D$19:$E$378,2,FALSE)+VLOOKUP(I10,$D$19:$E$378,2,FALSE)-VLOOKUP(J10,$D$19:$E$378,2,FALSE)</f>
        <v>#N/A</v>
      </c>
      <c r="H9" s="72"/>
      <c r="I9" s="72"/>
      <c r="J9" s="73"/>
      <c r="K9" s="58"/>
      <c r="L9" s="60"/>
      <c r="M9" s="58"/>
      <c r="N9" s="60"/>
      <c r="O9" s="60"/>
      <c r="P9" s="60"/>
      <c r="Q9" s="60"/>
      <c r="R9" s="60"/>
      <c r="S9" s="60"/>
      <c r="T9" s="62"/>
    </row>
    <row r="10" spans="2:20" ht="36" hidden="1" customHeight="1" thickBot="1">
      <c r="B10" s="63"/>
      <c r="C10" s="58"/>
      <c r="D10" s="58"/>
      <c r="E10" s="33" t="s">
        <v>7</v>
      </c>
      <c r="F10" s="34" t="str">
        <f>F7&amp;F8</f>
        <v/>
      </c>
      <c r="G10" s="35" t="str">
        <f>G7&amp;G8</f>
        <v/>
      </c>
      <c r="H10" s="35" t="str">
        <f>H7&amp;H8</f>
        <v/>
      </c>
      <c r="I10" s="35" t="str">
        <f>I7&amp;I8</f>
        <v/>
      </c>
      <c r="J10" s="36" t="str">
        <f>J7&amp;J8</f>
        <v/>
      </c>
      <c r="K10" s="58"/>
      <c r="L10" s="60"/>
      <c r="M10" s="58"/>
      <c r="N10" s="60"/>
      <c r="O10" s="60"/>
      <c r="P10" s="60"/>
      <c r="Q10" s="60"/>
      <c r="R10" s="60"/>
      <c r="S10" s="60"/>
      <c r="T10" s="62"/>
    </row>
    <row r="11" spans="2:20" ht="36" customHeight="1">
      <c r="B11" s="63"/>
      <c r="C11" s="138" t="s">
        <v>163</v>
      </c>
      <c r="D11" s="139"/>
      <c r="E11" s="32" t="s">
        <v>48</v>
      </c>
      <c r="F11" s="14" t="str">
        <f>IF(F10="","",VLOOKUP(F10,$D$19:$R$378,5,FALSE))</f>
        <v/>
      </c>
      <c r="G11" s="14" t="str">
        <f>IF(G10="","",VLOOKUP(G10,$D$19:$R$378,5,FALSE))</f>
        <v/>
      </c>
      <c r="H11" s="14" t="str">
        <f>IF(H10="","",VLOOKUP(H10,$D$19:$R$378,5,FALSE))</f>
        <v/>
      </c>
      <c r="I11" s="14" t="str">
        <f>IF(I10="","",VLOOKUP(I10,$D$19:$R$378,5,FALSE))</f>
        <v/>
      </c>
      <c r="J11" s="14" t="str">
        <f>IF(J10="","",VLOOKUP(J10,$D$19:$R$378,5,FALSE))</f>
        <v/>
      </c>
      <c r="K11" s="15" t="str">
        <f>F11&amp;G11&amp;H11&amp;I11&amp;J11</f>
        <v/>
      </c>
      <c r="L11" s="60"/>
      <c r="M11" s="60"/>
      <c r="N11" s="60"/>
      <c r="O11" s="60"/>
      <c r="P11" s="60"/>
      <c r="Q11" s="60"/>
      <c r="R11" s="60"/>
      <c r="S11" s="60">
        <f>IF(S10&lt;0,S10+360,IF(S10&gt;360,S10-360,S10))</f>
        <v>0</v>
      </c>
      <c r="T11" s="62"/>
    </row>
    <row r="12" spans="2:20" ht="25" customHeight="1" thickBot="1">
      <c r="B12" s="63"/>
      <c r="C12" s="140"/>
      <c r="D12" s="139"/>
      <c r="E12" s="16" t="s">
        <v>164</v>
      </c>
      <c r="F12" s="17" t="str">
        <f>IF(F10="","",VLOOKUP(F10,$D$19:$R$378,7,FALSE))</f>
        <v/>
      </c>
      <c r="G12" s="17" t="str">
        <f>IF(G10="","",VLOOKUP(G10,$D$19:$R$378,7,FALSE))</f>
        <v/>
      </c>
      <c r="H12" s="17" t="str">
        <f>IF(H10="","",VLOOKUP(H10,$D$19:$R$378,7,FALSE))</f>
        <v/>
      </c>
      <c r="I12" s="17" t="str">
        <f>IF(I10="","",VLOOKUP(I10,$D$19:$R$378,7,FALSE))</f>
        <v/>
      </c>
      <c r="J12" s="17" t="str">
        <f>IF(J10="","",VLOOKUP(J10,$D$19:$R$378,7,FALSE))</f>
        <v/>
      </c>
      <c r="K12" s="19">
        <f>SUM(F12:J12)</f>
        <v>0</v>
      </c>
      <c r="L12" s="60"/>
      <c r="M12" s="60"/>
      <c r="N12" s="60"/>
      <c r="O12" s="60"/>
      <c r="P12" s="60"/>
      <c r="Q12" s="60"/>
      <c r="R12" s="60"/>
      <c r="S12" s="60"/>
      <c r="T12" s="64"/>
    </row>
    <row r="13" spans="2:20" ht="36" customHeight="1">
      <c r="B13" s="63"/>
      <c r="C13" s="138" t="s">
        <v>86</v>
      </c>
      <c r="D13" s="139"/>
      <c r="E13" s="13" t="s">
        <v>48</v>
      </c>
      <c r="F13" s="20" t="str">
        <f>IF(F10="","",VLOOKUP(F10,$D$19:$R$378,13,FALSE))</f>
        <v/>
      </c>
      <c r="G13" s="20" t="str">
        <f>IF(G10="","",VLOOKUP(G10,$D$19:$R$378,13,FALSE))</f>
        <v/>
      </c>
      <c r="H13" s="20" t="str">
        <f>IF(H10="","",VLOOKUP(H10,$D$19:$R$378,13,FALSE))</f>
        <v/>
      </c>
      <c r="I13" s="20" t="str">
        <f>IF(I10="","",VLOOKUP(I10,$D$19:$R$378,13,FALSE))</f>
        <v/>
      </c>
      <c r="J13" s="20" t="str">
        <f>IF(J10="","",VLOOKUP(J10,$D$19:$R$378,13,FALSE))</f>
        <v/>
      </c>
      <c r="K13" s="15" t="str">
        <f>F13&amp;G13&amp;H13&amp;I13&amp;J13</f>
        <v/>
      </c>
      <c r="L13" s="60"/>
      <c r="M13" s="60"/>
      <c r="N13" s="60"/>
      <c r="O13" s="60"/>
      <c r="P13" s="60"/>
      <c r="Q13" s="60"/>
      <c r="R13" s="60"/>
      <c r="S13" s="60"/>
      <c r="T13" s="65"/>
    </row>
    <row r="14" spans="2:20" ht="25" customHeight="1" thickBot="1">
      <c r="B14" s="63"/>
      <c r="C14" s="140"/>
      <c r="D14" s="139"/>
      <c r="E14" s="16" t="s">
        <v>164</v>
      </c>
      <c r="F14" s="17" t="str">
        <f>IF(F10="","",VLOOKUP(F10,$D$19:$R$378,15,FALSE))</f>
        <v/>
      </c>
      <c r="G14" s="17" t="str">
        <f>IF(G10="","",VLOOKUP(G10,$D$19:$R$378,15,FALSE))</f>
        <v/>
      </c>
      <c r="H14" s="17" t="str">
        <f>IF(H10="","",VLOOKUP(H10,$D$19:$R$378,15,FALSE))</f>
        <v/>
      </c>
      <c r="I14" s="17" t="str">
        <f>IF(I10="","",VLOOKUP(I10,$D$19:$R$378,15,FALSE))</f>
        <v/>
      </c>
      <c r="J14" s="17" t="str">
        <f>IF(J10="","",VLOOKUP(J10,$D$19:$R$378,15,FALSE))</f>
        <v/>
      </c>
      <c r="K14" s="19">
        <f>SUM(F14:J14)</f>
        <v>0</v>
      </c>
      <c r="L14" s="60"/>
      <c r="M14" s="60"/>
      <c r="N14" s="60"/>
      <c r="O14" s="60"/>
      <c r="P14" s="60"/>
      <c r="Q14" s="60"/>
      <c r="R14" s="60"/>
      <c r="S14" s="60"/>
      <c r="T14" s="64"/>
    </row>
    <row r="15" spans="2:20">
      <c r="B15" s="63"/>
      <c r="C15" s="58"/>
      <c r="D15" s="58"/>
      <c r="E15" s="60"/>
      <c r="F15" s="60"/>
      <c r="G15" s="60"/>
      <c r="H15" s="60"/>
      <c r="I15" s="60"/>
      <c r="J15" s="60"/>
      <c r="K15" s="60"/>
      <c r="L15" s="58"/>
      <c r="M15" s="58"/>
      <c r="N15" s="60"/>
      <c r="O15" s="60"/>
      <c r="P15" s="60"/>
      <c r="Q15" s="60"/>
      <c r="R15" s="60"/>
      <c r="S15" s="60"/>
      <c r="T15" s="65"/>
    </row>
    <row r="16" spans="2:20" ht="14" thickBot="1">
      <c r="B16" s="63"/>
      <c r="C16" s="58"/>
      <c r="D16" s="58"/>
      <c r="E16" s="60"/>
      <c r="F16" s="60"/>
      <c r="G16" s="60"/>
      <c r="H16" s="60"/>
      <c r="I16" s="60"/>
      <c r="J16" s="60"/>
      <c r="K16" s="60"/>
      <c r="L16" s="58"/>
      <c r="M16" s="58"/>
      <c r="N16" s="60"/>
      <c r="O16" s="60"/>
      <c r="P16" s="60"/>
      <c r="Q16" s="60"/>
      <c r="R16" s="60"/>
      <c r="S16" s="60"/>
      <c r="T16" s="65"/>
    </row>
    <row r="17" spans="2:20" ht="30" customHeight="1" thickBot="1">
      <c r="B17" s="63"/>
      <c r="C17" s="58"/>
      <c r="D17" s="58"/>
      <c r="E17" s="141" t="s">
        <v>91</v>
      </c>
      <c r="F17" s="142"/>
      <c r="G17" s="142"/>
      <c r="H17" s="142"/>
      <c r="I17" s="142"/>
      <c r="J17" s="143"/>
      <c r="K17" s="60"/>
      <c r="L17" s="58"/>
      <c r="M17" s="144" t="s">
        <v>92</v>
      </c>
      <c r="N17" s="145"/>
      <c r="O17" s="145"/>
      <c r="P17" s="145"/>
      <c r="Q17" s="145"/>
      <c r="R17" s="146"/>
      <c r="S17" s="60"/>
      <c r="T17" s="65"/>
    </row>
    <row r="18" spans="2:20" ht="41" customHeight="1">
      <c r="B18" s="63"/>
      <c r="C18" s="66"/>
      <c r="D18" s="21" t="s">
        <v>7</v>
      </c>
      <c r="E18" s="22" t="s">
        <v>88</v>
      </c>
      <c r="F18" s="23" t="s">
        <v>12</v>
      </c>
      <c r="G18" s="23" t="s">
        <v>49</v>
      </c>
      <c r="H18" s="23" t="s">
        <v>96</v>
      </c>
      <c r="I18" s="23" t="s">
        <v>50</v>
      </c>
      <c r="J18" s="24" t="s">
        <v>15</v>
      </c>
      <c r="K18" s="60"/>
      <c r="L18" s="21" t="s">
        <v>9</v>
      </c>
      <c r="M18" s="50" t="s">
        <v>87</v>
      </c>
      <c r="N18" s="51" t="s">
        <v>10</v>
      </c>
      <c r="O18" s="51" t="s">
        <v>11</v>
      </c>
      <c r="P18" s="51" t="s">
        <v>14</v>
      </c>
      <c r="Q18" s="51" t="s">
        <v>50</v>
      </c>
      <c r="R18" s="52" t="s">
        <v>15</v>
      </c>
      <c r="S18" s="40"/>
      <c r="T18" s="65"/>
    </row>
    <row r="19" spans="2:20" ht="21">
      <c r="B19" s="63"/>
      <c r="C19" s="58"/>
      <c r="D19" s="25" t="str">
        <f t="shared" ref="D19:D82" si="0">F19&amp;G19</f>
        <v>Aries0°</v>
      </c>
      <c r="E19" s="26">
        <v>1</v>
      </c>
      <c r="F19" s="27" t="s">
        <v>72</v>
      </c>
      <c r="G19" s="27" t="s">
        <v>52</v>
      </c>
      <c r="H19" s="28" t="s">
        <v>19</v>
      </c>
      <c r="I19" s="27" t="s">
        <v>214</v>
      </c>
      <c r="J19" s="29">
        <v>1</v>
      </c>
      <c r="K19" s="60"/>
      <c r="L19" s="25" t="str">
        <f t="shared" ref="L19:L82" si="1">N19&amp;O19</f>
        <v>Libra0°</v>
      </c>
      <c r="M19" s="53">
        <f t="shared" ref="M19:M82" si="2">M20+1</f>
        <v>180</v>
      </c>
      <c r="N19" s="47" t="s">
        <v>97</v>
      </c>
      <c r="O19" s="47" t="s">
        <v>51</v>
      </c>
      <c r="P19" s="48" t="s">
        <v>132</v>
      </c>
      <c r="Q19" s="47" t="s">
        <v>143</v>
      </c>
      <c r="R19" s="49">
        <v>4</v>
      </c>
      <c r="S19" s="40"/>
      <c r="T19" s="65"/>
    </row>
    <row r="20" spans="2:20" ht="21">
      <c r="B20" s="63"/>
      <c r="C20" s="58"/>
      <c r="D20" s="25" t="str">
        <f t="shared" si="0"/>
        <v>Aries1°</v>
      </c>
      <c r="E20" s="26">
        <f>E19+1</f>
        <v>2</v>
      </c>
      <c r="F20" s="27" t="s">
        <v>72</v>
      </c>
      <c r="G20" s="27" t="s">
        <v>176</v>
      </c>
      <c r="H20" s="28" t="s">
        <v>27</v>
      </c>
      <c r="I20" s="27" t="s">
        <v>215</v>
      </c>
      <c r="J20" s="29">
        <v>2</v>
      </c>
      <c r="K20" s="60"/>
      <c r="L20" s="25" t="str">
        <f t="shared" si="1"/>
        <v>Libra1°</v>
      </c>
      <c r="M20" s="53">
        <f t="shared" si="2"/>
        <v>179</v>
      </c>
      <c r="N20" s="41" t="s">
        <v>97</v>
      </c>
      <c r="O20" s="41" t="s">
        <v>175</v>
      </c>
      <c r="P20" s="42" t="s">
        <v>131</v>
      </c>
      <c r="Q20" s="41" t="s">
        <v>142</v>
      </c>
      <c r="R20" s="43">
        <v>3</v>
      </c>
      <c r="S20" s="40" t="s">
        <v>72</v>
      </c>
      <c r="T20" s="65"/>
    </row>
    <row r="21" spans="2:20" ht="21">
      <c r="B21" s="63"/>
      <c r="C21" s="58"/>
      <c r="D21" s="25" t="str">
        <f t="shared" si="0"/>
        <v>Aries2°</v>
      </c>
      <c r="E21" s="26">
        <f>E20+1</f>
        <v>3</v>
      </c>
      <c r="F21" s="27" t="s">
        <v>72</v>
      </c>
      <c r="G21" s="27" t="s">
        <v>178</v>
      </c>
      <c r="H21" s="28" t="s">
        <v>28</v>
      </c>
      <c r="I21" s="27" t="s">
        <v>216</v>
      </c>
      <c r="J21" s="29">
        <v>3</v>
      </c>
      <c r="K21" s="60"/>
      <c r="L21" s="25" t="str">
        <f t="shared" si="1"/>
        <v>Libra2°</v>
      </c>
      <c r="M21" s="53">
        <f t="shared" si="2"/>
        <v>178</v>
      </c>
      <c r="N21" s="41" t="s">
        <v>97</v>
      </c>
      <c r="O21" s="41" t="s">
        <v>177</v>
      </c>
      <c r="P21" s="42" t="s">
        <v>27</v>
      </c>
      <c r="Q21" s="41" t="s">
        <v>141</v>
      </c>
      <c r="R21" s="43">
        <v>2</v>
      </c>
      <c r="S21" s="40" t="s">
        <v>73</v>
      </c>
      <c r="T21" s="65"/>
    </row>
    <row r="22" spans="2:20" ht="21">
      <c r="B22" s="63"/>
      <c r="C22" s="58"/>
      <c r="D22" s="25" t="str">
        <f t="shared" si="0"/>
        <v>Aries3°</v>
      </c>
      <c r="E22" s="26">
        <f t="shared" ref="E22:E85" si="3">E21+1</f>
        <v>4</v>
      </c>
      <c r="F22" s="27" t="s">
        <v>72</v>
      </c>
      <c r="G22" s="27" t="s">
        <v>180</v>
      </c>
      <c r="H22" s="28" t="s">
        <v>29</v>
      </c>
      <c r="I22" s="27" t="s">
        <v>217</v>
      </c>
      <c r="J22" s="29">
        <v>4</v>
      </c>
      <c r="K22" s="60"/>
      <c r="L22" s="25" t="str">
        <f t="shared" si="1"/>
        <v>Libra3°</v>
      </c>
      <c r="M22" s="53">
        <f t="shared" si="2"/>
        <v>177</v>
      </c>
      <c r="N22" s="41" t="s">
        <v>97</v>
      </c>
      <c r="O22" s="41" t="s">
        <v>179</v>
      </c>
      <c r="P22" s="42" t="s">
        <v>130</v>
      </c>
      <c r="Q22" s="41" t="s">
        <v>162</v>
      </c>
      <c r="R22" s="43">
        <v>1</v>
      </c>
      <c r="S22" s="40" t="s">
        <v>74</v>
      </c>
      <c r="T22" s="65"/>
    </row>
    <row r="23" spans="2:20" ht="21">
      <c r="B23" s="63"/>
      <c r="C23" s="58"/>
      <c r="D23" s="25" t="str">
        <f t="shared" si="0"/>
        <v>Aries4°</v>
      </c>
      <c r="E23" s="26">
        <f t="shared" si="3"/>
        <v>5</v>
      </c>
      <c r="F23" s="27" t="s">
        <v>72</v>
      </c>
      <c r="G23" s="27" t="s">
        <v>182</v>
      </c>
      <c r="H23" s="28" t="s">
        <v>24</v>
      </c>
      <c r="I23" s="27" t="s">
        <v>218</v>
      </c>
      <c r="J23" s="29">
        <v>5</v>
      </c>
      <c r="K23" s="60"/>
      <c r="L23" s="25" t="str">
        <f t="shared" si="1"/>
        <v>Libra4°</v>
      </c>
      <c r="M23" s="53">
        <f t="shared" si="2"/>
        <v>176</v>
      </c>
      <c r="N23" s="41" t="s">
        <v>97</v>
      </c>
      <c r="O23" s="41" t="s">
        <v>181</v>
      </c>
      <c r="P23" s="42" t="s">
        <v>34</v>
      </c>
      <c r="Q23" s="41" t="s">
        <v>161</v>
      </c>
      <c r="R23" s="43">
        <v>400</v>
      </c>
      <c r="S23" s="40" t="s">
        <v>75</v>
      </c>
      <c r="T23" s="65"/>
    </row>
    <row r="24" spans="2:20" ht="21">
      <c r="B24" s="63"/>
      <c r="C24" s="58"/>
      <c r="D24" s="25" t="str">
        <f t="shared" si="0"/>
        <v>Aries5°</v>
      </c>
      <c r="E24" s="26">
        <f t="shared" si="3"/>
        <v>6</v>
      </c>
      <c r="F24" s="27" t="s">
        <v>72</v>
      </c>
      <c r="G24" s="27" t="s">
        <v>184</v>
      </c>
      <c r="H24" s="28" t="s">
        <v>26</v>
      </c>
      <c r="I24" s="27" t="s">
        <v>219</v>
      </c>
      <c r="J24" s="29">
        <v>6</v>
      </c>
      <c r="K24" s="60"/>
      <c r="L24" s="25" t="str">
        <f t="shared" si="1"/>
        <v>Libra5°</v>
      </c>
      <c r="M24" s="53">
        <f t="shared" si="2"/>
        <v>175</v>
      </c>
      <c r="N24" s="41" t="s">
        <v>97</v>
      </c>
      <c r="O24" s="41" t="s">
        <v>183</v>
      </c>
      <c r="P24" s="42" t="s">
        <v>129</v>
      </c>
      <c r="Q24" s="41" t="s">
        <v>160</v>
      </c>
      <c r="R24" s="43">
        <v>300</v>
      </c>
      <c r="S24" s="40" t="s">
        <v>76</v>
      </c>
      <c r="T24" s="65"/>
    </row>
    <row r="25" spans="2:20" ht="21">
      <c r="B25" s="63"/>
      <c r="C25" s="58"/>
      <c r="D25" s="25" t="str">
        <f t="shared" si="0"/>
        <v>Aries6°</v>
      </c>
      <c r="E25" s="26">
        <f t="shared" si="3"/>
        <v>7</v>
      </c>
      <c r="F25" s="27" t="s">
        <v>72</v>
      </c>
      <c r="G25" s="27" t="s">
        <v>186</v>
      </c>
      <c r="H25" s="28" t="s">
        <v>31</v>
      </c>
      <c r="I25" s="27" t="s">
        <v>220</v>
      </c>
      <c r="J25" s="29">
        <v>7</v>
      </c>
      <c r="K25" s="60"/>
      <c r="L25" s="25" t="str">
        <f t="shared" si="1"/>
        <v>Libra6°</v>
      </c>
      <c r="M25" s="53">
        <f t="shared" si="2"/>
        <v>174</v>
      </c>
      <c r="N25" s="41" t="s">
        <v>97</v>
      </c>
      <c r="O25" s="41" t="s">
        <v>185</v>
      </c>
      <c r="P25" s="42" t="s">
        <v>128</v>
      </c>
      <c r="Q25" s="41" t="s">
        <v>159</v>
      </c>
      <c r="R25" s="43">
        <v>200</v>
      </c>
      <c r="S25" s="40" t="s">
        <v>77</v>
      </c>
      <c r="T25" s="65"/>
    </row>
    <row r="26" spans="2:20" ht="21">
      <c r="B26" s="63"/>
      <c r="C26" s="58"/>
      <c r="D26" s="25" t="str">
        <f t="shared" si="0"/>
        <v>Aries7°</v>
      </c>
      <c r="E26" s="26">
        <f t="shared" si="3"/>
        <v>8</v>
      </c>
      <c r="F26" s="27" t="s">
        <v>72</v>
      </c>
      <c r="G26" s="27" t="s">
        <v>188</v>
      </c>
      <c r="H26" s="28" t="s">
        <v>33</v>
      </c>
      <c r="I26" s="27" t="s">
        <v>221</v>
      </c>
      <c r="J26" s="29">
        <v>8</v>
      </c>
      <c r="K26" s="60"/>
      <c r="L26" s="25" t="str">
        <f t="shared" si="1"/>
        <v>Libra7°</v>
      </c>
      <c r="M26" s="53">
        <f t="shared" si="2"/>
        <v>173</v>
      </c>
      <c r="N26" s="41" t="s">
        <v>97</v>
      </c>
      <c r="O26" s="41" t="s">
        <v>187</v>
      </c>
      <c r="P26" s="42" t="s">
        <v>41</v>
      </c>
      <c r="Q26" s="41" t="s">
        <v>158</v>
      </c>
      <c r="R26" s="43">
        <v>100</v>
      </c>
      <c r="S26" s="40" t="s">
        <v>78</v>
      </c>
      <c r="T26" s="65"/>
    </row>
    <row r="27" spans="2:20" ht="21">
      <c r="B27" s="63"/>
      <c r="C27" s="58"/>
      <c r="D27" s="25" t="str">
        <f t="shared" si="0"/>
        <v>Aries8°</v>
      </c>
      <c r="E27" s="26">
        <f t="shared" si="3"/>
        <v>9</v>
      </c>
      <c r="F27" s="27" t="s">
        <v>72</v>
      </c>
      <c r="G27" s="27" t="s">
        <v>190</v>
      </c>
      <c r="H27" s="28" t="s">
        <v>235</v>
      </c>
      <c r="I27" s="27" t="s">
        <v>222</v>
      </c>
      <c r="J27" s="29">
        <v>9</v>
      </c>
      <c r="K27" s="60"/>
      <c r="L27" s="25" t="str">
        <f t="shared" si="1"/>
        <v>Libra8°</v>
      </c>
      <c r="M27" s="53">
        <f t="shared" si="2"/>
        <v>172</v>
      </c>
      <c r="N27" s="41" t="s">
        <v>97</v>
      </c>
      <c r="O27" s="41" t="s">
        <v>189</v>
      </c>
      <c r="P27" s="42" t="s">
        <v>44</v>
      </c>
      <c r="Q27" s="41" t="s">
        <v>157</v>
      </c>
      <c r="R27" s="43">
        <v>90</v>
      </c>
      <c r="S27" s="40" t="s">
        <v>79</v>
      </c>
      <c r="T27" s="65"/>
    </row>
    <row r="28" spans="2:20" ht="21">
      <c r="B28" s="63"/>
      <c r="C28" s="58"/>
      <c r="D28" s="25" t="str">
        <f t="shared" si="0"/>
        <v>Aries9°</v>
      </c>
      <c r="E28" s="26">
        <f t="shared" si="3"/>
        <v>10</v>
      </c>
      <c r="F28" s="27" t="s">
        <v>72</v>
      </c>
      <c r="G28" s="27" t="s">
        <v>192</v>
      </c>
      <c r="H28" s="28" t="s">
        <v>35</v>
      </c>
      <c r="I28" s="27" t="s">
        <v>223</v>
      </c>
      <c r="J28" s="29">
        <v>10</v>
      </c>
      <c r="K28" s="60"/>
      <c r="L28" s="25" t="str">
        <f t="shared" si="1"/>
        <v>Libra9°</v>
      </c>
      <c r="M28" s="53">
        <f t="shared" si="2"/>
        <v>171</v>
      </c>
      <c r="N28" s="41" t="s">
        <v>97</v>
      </c>
      <c r="O28" s="41" t="s">
        <v>191</v>
      </c>
      <c r="P28" s="42" t="s">
        <v>127</v>
      </c>
      <c r="Q28" s="41" t="s">
        <v>156</v>
      </c>
      <c r="R28" s="43">
        <v>80</v>
      </c>
      <c r="S28" s="40" t="s">
        <v>80</v>
      </c>
      <c r="T28" s="65"/>
    </row>
    <row r="29" spans="2:20" ht="21">
      <c r="B29" s="63"/>
      <c r="C29" s="58"/>
      <c r="D29" s="25" t="str">
        <f t="shared" si="0"/>
        <v>Aries10°</v>
      </c>
      <c r="E29" s="26">
        <f t="shared" si="3"/>
        <v>11</v>
      </c>
      <c r="F29" s="27" t="s">
        <v>72</v>
      </c>
      <c r="G29" s="27" t="s">
        <v>194</v>
      </c>
      <c r="H29" s="28" t="s">
        <v>36</v>
      </c>
      <c r="I29" s="27" t="s">
        <v>224</v>
      </c>
      <c r="J29" s="29">
        <v>20</v>
      </c>
      <c r="K29" s="60"/>
      <c r="L29" s="25" t="str">
        <f t="shared" si="1"/>
        <v>Libra10°</v>
      </c>
      <c r="M29" s="53">
        <f t="shared" si="2"/>
        <v>170</v>
      </c>
      <c r="N29" s="41" t="s">
        <v>97</v>
      </c>
      <c r="O29" s="41" t="s">
        <v>193</v>
      </c>
      <c r="P29" s="42" t="s">
        <v>126</v>
      </c>
      <c r="Q29" s="41" t="s">
        <v>155</v>
      </c>
      <c r="R29" s="43">
        <v>70</v>
      </c>
      <c r="S29" s="40" t="s">
        <v>81</v>
      </c>
      <c r="T29" s="65"/>
    </row>
    <row r="30" spans="2:20" ht="21">
      <c r="B30" s="63"/>
      <c r="C30" s="58"/>
      <c r="D30" s="25" t="str">
        <f t="shared" si="0"/>
        <v>Aries11°</v>
      </c>
      <c r="E30" s="26">
        <f t="shared" si="3"/>
        <v>12</v>
      </c>
      <c r="F30" s="27" t="s">
        <v>72</v>
      </c>
      <c r="G30" s="27" t="s">
        <v>196</v>
      </c>
      <c r="H30" s="28" t="s">
        <v>37</v>
      </c>
      <c r="I30" s="27" t="s">
        <v>225</v>
      </c>
      <c r="J30" s="29">
        <v>30</v>
      </c>
      <c r="K30" s="60"/>
      <c r="L30" s="25" t="str">
        <f t="shared" si="1"/>
        <v>Libra11°</v>
      </c>
      <c r="M30" s="53">
        <f t="shared" si="2"/>
        <v>169</v>
      </c>
      <c r="N30" s="41" t="s">
        <v>97</v>
      </c>
      <c r="O30" s="41" t="s">
        <v>195</v>
      </c>
      <c r="P30" s="42" t="s">
        <v>40</v>
      </c>
      <c r="Q30" s="41" t="s">
        <v>154</v>
      </c>
      <c r="R30" s="43">
        <v>60</v>
      </c>
      <c r="S30" s="40" t="s">
        <v>82</v>
      </c>
      <c r="T30" s="65"/>
    </row>
    <row r="31" spans="2:20" ht="21">
      <c r="B31" s="63"/>
      <c r="C31" s="58"/>
      <c r="D31" s="25" t="str">
        <f t="shared" si="0"/>
        <v>Aries12°</v>
      </c>
      <c r="E31" s="26">
        <f t="shared" si="3"/>
        <v>13</v>
      </c>
      <c r="F31" s="27" t="s">
        <v>72</v>
      </c>
      <c r="G31" s="27" t="s">
        <v>198</v>
      </c>
      <c r="H31" s="28" t="s">
        <v>38</v>
      </c>
      <c r="I31" s="27" t="s">
        <v>226</v>
      </c>
      <c r="J31" s="29">
        <v>40</v>
      </c>
      <c r="K31" s="60"/>
      <c r="L31" s="25" t="str">
        <f t="shared" si="1"/>
        <v>Libra12°</v>
      </c>
      <c r="M31" s="53">
        <f t="shared" si="2"/>
        <v>168</v>
      </c>
      <c r="N31" s="41" t="s">
        <v>97</v>
      </c>
      <c r="O31" s="41" t="s">
        <v>197</v>
      </c>
      <c r="P31" s="42" t="s">
        <v>39</v>
      </c>
      <c r="Q31" s="41" t="s">
        <v>153</v>
      </c>
      <c r="R31" s="43">
        <v>50</v>
      </c>
      <c r="S31" s="40" t="s">
        <v>47</v>
      </c>
      <c r="T31" s="65"/>
    </row>
    <row r="32" spans="2:20" ht="21">
      <c r="B32" s="63"/>
      <c r="C32" s="58"/>
      <c r="D32" s="25" t="str">
        <f t="shared" si="0"/>
        <v>Aries13°</v>
      </c>
      <c r="E32" s="26">
        <f t="shared" si="3"/>
        <v>14</v>
      </c>
      <c r="F32" s="27" t="s">
        <v>72</v>
      </c>
      <c r="G32" s="27" t="s">
        <v>200</v>
      </c>
      <c r="H32" s="28" t="s">
        <v>39</v>
      </c>
      <c r="I32" s="27" t="s">
        <v>227</v>
      </c>
      <c r="J32" s="29">
        <v>50</v>
      </c>
      <c r="K32" s="60"/>
      <c r="L32" s="25" t="str">
        <f t="shared" si="1"/>
        <v>Libra13°</v>
      </c>
      <c r="M32" s="53">
        <f t="shared" si="2"/>
        <v>167</v>
      </c>
      <c r="N32" s="41" t="s">
        <v>97</v>
      </c>
      <c r="O32" s="41" t="s">
        <v>199</v>
      </c>
      <c r="P32" s="42" t="s">
        <v>38</v>
      </c>
      <c r="Q32" s="41" t="s">
        <v>152</v>
      </c>
      <c r="R32" s="43">
        <v>40</v>
      </c>
      <c r="S32" s="40"/>
      <c r="T32" s="65"/>
    </row>
    <row r="33" spans="2:20" ht="21">
      <c r="B33" s="63"/>
      <c r="C33" s="58"/>
      <c r="D33" s="25" t="str">
        <f t="shared" si="0"/>
        <v>Aries14°</v>
      </c>
      <c r="E33" s="26">
        <f t="shared" si="3"/>
        <v>15</v>
      </c>
      <c r="F33" s="27" t="s">
        <v>72</v>
      </c>
      <c r="G33" s="27" t="s">
        <v>202</v>
      </c>
      <c r="H33" s="28" t="s">
        <v>40</v>
      </c>
      <c r="I33" s="27" t="s">
        <v>228</v>
      </c>
      <c r="J33" s="29">
        <v>60</v>
      </c>
      <c r="K33" s="60"/>
      <c r="L33" s="25" t="str">
        <f t="shared" si="1"/>
        <v>Libra14°</v>
      </c>
      <c r="M33" s="53">
        <f t="shared" si="2"/>
        <v>166</v>
      </c>
      <c r="N33" s="41" t="s">
        <v>97</v>
      </c>
      <c r="O33" s="41" t="s">
        <v>201</v>
      </c>
      <c r="P33" s="42" t="s">
        <v>125</v>
      </c>
      <c r="Q33" s="41" t="s">
        <v>151</v>
      </c>
      <c r="R33" s="43">
        <v>30</v>
      </c>
      <c r="S33" s="40"/>
      <c r="T33" s="65"/>
    </row>
    <row r="34" spans="2:20" ht="21">
      <c r="B34" s="63"/>
      <c r="C34" s="58"/>
      <c r="D34" s="25" t="str">
        <f t="shared" si="0"/>
        <v>Aries15°</v>
      </c>
      <c r="E34" s="26">
        <f t="shared" si="3"/>
        <v>16</v>
      </c>
      <c r="F34" s="27" t="s">
        <v>72</v>
      </c>
      <c r="G34" s="27" t="s">
        <v>204</v>
      </c>
      <c r="H34" s="28" t="s">
        <v>45</v>
      </c>
      <c r="I34" s="27" t="s">
        <v>168</v>
      </c>
      <c r="J34" s="29">
        <v>70</v>
      </c>
      <c r="K34" s="60"/>
      <c r="L34" s="25" t="str">
        <f t="shared" si="1"/>
        <v>Libra15°</v>
      </c>
      <c r="M34" s="53">
        <f t="shared" si="2"/>
        <v>165</v>
      </c>
      <c r="N34" s="41" t="s">
        <v>97</v>
      </c>
      <c r="O34" s="41" t="s">
        <v>203</v>
      </c>
      <c r="P34" s="42" t="s">
        <v>124</v>
      </c>
      <c r="Q34" s="41" t="s">
        <v>150</v>
      </c>
      <c r="R34" s="43">
        <v>20</v>
      </c>
      <c r="S34" s="40"/>
      <c r="T34" s="65"/>
    </row>
    <row r="35" spans="2:20" ht="21">
      <c r="B35" s="63"/>
      <c r="C35" s="58"/>
      <c r="D35" s="25" t="str">
        <f t="shared" si="0"/>
        <v>Aries16°</v>
      </c>
      <c r="E35" s="26">
        <f t="shared" si="3"/>
        <v>17</v>
      </c>
      <c r="F35" s="27" t="s">
        <v>72</v>
      </c>
      <c r="G35" s="27" t="s">
        <v>206</v>
      </c>
      <c r="H35" s="28" t="s">
        <v>46</v>
      </c>
      <c r="I35" s="27" t="s">
        <v>169</v>
      </c>
      <c r="J35" s="29">
        <v>80</v>
      </c>
      <c r="K35" s="60"/>
      <c r="L35" s="25" t="str">
        <f t="shared" si="1"/>
        <v>Libra16°</v>
      </c>
      <c r="M35" s="53">
        <f t="shared" si="2"/>
        <v>164</v>
      </c>
      <c r="N35" s="41" t="s">
        <v>97</v>
      </c>
      <c r="O35" s="41" t="s">
        <v>205</v>
      </c>
      <c r="P35" s="42" t="s">
        <v>123</v>
      </c>
      <c r="Q35" s="41" t="s">
        <v>149</v>
      </c>
      <c r="R35" s="43">
        <v>10</v>
      </c>
      <c r="S35" s="40"/>
      <c r="T35" s="65"/>
    </row>
    <row r="36" spans="2:20" ht="21">
      <c r="B36" s="63"/>
      <c r="C36" s="58"/>
      <c r="D36" s="25" t="str">
        <f t="shared" si="0"/>
        <v>Aries17°</v>
      </c>
      <c r="E36" s="26">
        <f t="shared" si="3"/>
        <v>18</v>
      </c>
      <c r="F36" s="27" t="s">
        <v>72</v>
      </c>
      <c r="G36" s="27" t="s">
        <v>208</v>
      </c>
      <c r="H36" s="28" t="s">
        <v>44</v>
      </c>
      <c r="I36" s="27" t="s">
        <v>170</v>
      </c>
      <c r="J36" s="29">
        <v>90</v>
      </c>
      <c r="K36" s="60"/>
      <c r="L36" s="25" t="str">
        <f t="shared" si="1"/>
        <v>Libra17°</v>
      </c>
      <c r="M36" s="53">
        <f t="shared" si="2"/>
        <v>163</v>
      </c>
      <c r="N36" s="41" t="s">
        <v>97</v>
      </c>
      <c r="O36" s="41" t="s">
        <v>207</v>
      </c>
      <c r="P36" s="42" t="s">
        <v>122</v>
      </c>
      <c r="Q36" s="41" t="s">
        <v>148</v>
      </c>
      <c r="R36" s="43">
        <v>9</v>
      </c>
      <c r="S36" s="40"/>
      <c r="T36" s="65"/>
    </row>
    <row r="37" spans="2:20" ht="21">
      <c r="B37" s="63"/>
      <c r="C37" s="58"/>
      <c r="D37" s="25" t="str">
        <f t="shared" si="0"/>
        <v>Aries18°</v>
      </c>
      <c r="E37" s="26">
        <f t="shared" si="3"/>
        <v>19</v>
      </c>
      <c r="F37" s="27" t="s">
        <v>72</v>
      </c>
      <c r="G37" s="27" t="s">
        <v>210</v>
      </c>
      <c r="H37" s="28" t="s">
        <v>41</v>
      </c>
      <c r="I37" s="27" t="s">
        <v>171</v>
      </c>
      <c r="J37" s="29">
        <v>100</v>
      </c>
      <c r="K37" s="60"/>
      <c r="L37" s="25" t="str">
        <f t="shared" si="1"/>
        <v>Libra18°</v>
      </c>
      <c r="M37" s="53">
        <f t="shared" si="2"/>
        <v>162</v>
      </c>
      <c r="N37" s="41" t="s">
        <v>97</v>
      </c>
      <c r="O37" s="41" t="s">
        <v>209</v>
      </c>
      <c r="P37" s="42" t="s">
        <v>33</v>
      </c>
      <c r="Q37" s="41" t="s">
        <v>147</v>
      </c>
      <c r="R37" s="43">
        <v>8</v>
      </c>
      <c r="S37" s="40"/>
      <c r="T37" s="65"/>
    </row>
    <row r="38" spans="2:20" ht="21">
      <c r="B38" s="63"/>
      <c r="C38" s="58"/>
      <c r="D38" s="25" t="str">
        <f t="shared" si="0"/>
        <v>Aries19°</v>
      </c>
      <c r="E38" s="26">
        <f t="shared" si="3"/>
        <v>20</v>
      </c>
      <c r="F38" s="27" t="s">
        <v>72</v>
      </c>
      <c r="G38" s="27" t="s">
        <v>212</v>
      </c>
      <c r="H38" s="28" t="s">
        <v>42</v>
      </c>
      <c r="I38" s="27" t="s">
        <v>172</v>
      </c>
      <c r="J38" s="29">
        <v>200</v>
      </c>
      <c r="K38" s="60"/>
      <c r="L38" s="25" t="str">
        <f t="shared" si="1"/>
        <v>Libra19°</v>
      </c>
      <c r="M38" s="53">
        <f t="shared" si="2"/>
        <v>161</v>
      </c>
      <c r="N38" s="41" t="s">
        <v>97</v>
      </c>
      <c r="O38" s="41" t="s">
        <v>211</v>
      </c>
      <c r="P38" s="42" t="s">
        <v>31</v>
      </c>
      <c r="Q38" s="41" t="s">
        <v>146</v>
      </c>
      <c r="R38" s="43">
        <v>7</v>
      </c>
      <c r="S38" s="40"/>
      <c r="T38" s="65"/>
    </row>
    <row r="39" spans="2:20" ht="21">
      <c r="B39" s="63"/>
      <c r="C39" s="58"/>
      <c r="D39" s="25" t="str">
        <f t="shared" si="0"/>
        <v>Aries20°</v>
      </c>
      <c r="E39" s="26">
        <f t="shared" si="3"/>
        <v>21</v>
      </c>
      <c r="F39" s="27" t="s">
        <v>72</v>
      </c>
      <c r="G39" s="27" t="s">
        <v>53</v>
      </c>
      <c r="H39" s="28" t="s">
        <v>43</v>
      </c>
      <c r="I39" s="27" t="s">
        <v>173</v>
      </c>
      <c r="J39" s="29">
        <v>300</v>
      </c>
      <c r="K39" s="60"/>
      <c r="L39" s="25" t="str">
        <f t="shared" si="1"/>
        <v>Libra20°</v>
      </c>
      <c r="M39" s="53">
        <f t="shared" si="2"/>
        <v>160</v>
      </c>
      <c r="N39" s="41" t="s">
        <v>97</v>
      </c>
      <c r="O39" s="41" t="s">
        <v>213</v>
      </c>
      <c r="P39" s="42" t="s">
        <v>26</v>
      </c>
      <c r="Q39" s="41" t="s">
        <v>145</v>
      </c>
      <c r="R39" s="43">
        <v>6</v>
      </c>
      <c r="S39" s="40"/>
      <c r="T39" s="65"/>
    </row>
    <row r="40" spans="2:20" ht="21">
      <c r="B40" s="63"/>
      <c r="C40" s="58"/>
      <c r="D40" s="25" t="str">
        <f t="shared" si="0"/>
        <v>Aries21°</v>
      </c>
      <c r="E40" s="26">
        <f t="shared" si="3"/>
        <v>22</v>
      </c>
      <c r="F40" s="27" t="s">
        <v>72</v>
      </c>
      <c r="G40" s="27" t="s">
        <v>55</v>
      </c>
      <c r="H40" s="28" t="s">
        <v>34</v>
      </c>
      <c r="I40" s="27" t="s">
        <v>174</v>
      </c>
      <c r="J40" s="29">
        <v>400</v>
      </c>
      <c r="K40" s="60"/>
      <c r="L40" s="25" t="str">
        <f t="shared" si="1"/>
        <v>Libra21°</v>
      </c>
      <c r="M40" s="53">
        <f t="shared" si="2"/>
        <v>159</v>
      </c>
      <c r="N40" s="41" t="s">
        <v>97</v>
      </c>
      <c r="O40" s="41" t="s">
        <v>54</v>
      </c>
      <c r="P40" s="42" t="s">
        <v>24</v>
      </c>
      <c r="Q40" s="41" t="s">
        <v>144</v>
      </c>
      <c r="R40" s="43">
        <v>5</v>
      </c>
      <c r="S40" s="40"/>
      <c r="T40" s="65"/>
    </row>
    <row r="41" spans="2:20" ht="21">
      <c r="B41" s="63"/>
      <c r="C41" s="58"/>
      <c r="D41" s="25" t="str">
        <f t="shared" si="0"/>
        <v>Aries22°</v>
      </c>
      <c r="E41" s="26">
        <f t="shared" si="3"/>
        <v>23</v>
      </c>
      <c r="F41" s="27" t="s">
        <v>72</v>
      </c>
      <c r="G41" s="27" t="s">
        <v>57</v>
      </c>
      <c r="H41" s="28" t="s">
        <v>19</v>
      </c>
      <c r="I41" s="27" t="s">
        <v>214</v>
      </c>
      <c r="J41" s="29">
        <v>1</v>
      </c>
      <c r="K41" s="60"/>
      <c r="L41" s="25" t="str">
        <f t="shared" si="1"/>
        <v>Libra22°</v>
      </c>
      <c r="M41" s="53">
        <f t="shared" si="2"/>
        <v>158</v>
      </c>
      <c r="N41" s="41" t="s">
        <v>97</v>
      </c>
      <c r="O41" s="41" t="s">
        <v>56</v>
      </c>
      <c r="P41" s="42" t="s">
        <v>121</v>
      </c>
      <c r="Q41" s="41" t="s">
        <v>143</v>
      </c>
      <c r="R41" s="43">
        <v>4</v>
      </c>
      <c r="S41" s="40"/>
      <c r="T41" s="65"/>
    </row>
    <row r="42" spans="2:20" ht="21">
      <c r="B42" s="63"/>
      <c r="C42" s="58"/>
      <c r="D42" s="25" t="str">
        <f t="shared" si="0"/>
        <v>Aries23°</v>
      </c>
      <c r="E42" s="26">
        <f t="shared" si="3"/>
        <v>24</v>
      </c>
      <c r="F42" s="27" t="s">
        <v>72</v>
      </c>
      <c r="G42" s="27" t="s">
        <v>59</v>
      </c>
      <c r="H42" s="28" t="s">
        <v>27</v>
      </c>
      <c r="I42" s="27" t="s">
        <v>215</v>
      </c>
      <c r="J42" s="29">
        <v>2</v>
      </c>
      <c r="K42" s="60"/>
      <c r="L42" s="25" t="str">
        <f t="shared" si="1"/>
        <v>Libra23°</v>
      </c>
      <c r="M42" s="53">
        <f t="shared" si="2"/>
        <v>157</v>
      </c>
      <c r="N42" s="41" t="s">
        <v>97</v>
      </c>
      <c r="O42" s="41" t="s">
        <v>58</v>
      </c>
      <c r="P42" s="42" t="s">
        <v>28</v>
      </c>
      <c r="Q42" s="41" t="s">
        <v>142</v>
      </c>
      <c r="R42" s="43">
        <v>3</v>
      </c>
      <c r="S42" s="40"/>
      <c r="T42" s="65"/>
    </row>
    <row r="43" spans="2:20" ht="21">
      <c r="B43" s="63"/>
      <c r="C43" s="58"/>
      <c r="D43" s="25" t="str">
        <f t="shared" si="0"/>
        <v>Aries24°</v>
      </c>
      <c r="E43" s="26">
        <f t="shared" si="3"/>
        <v>25</v>
      </c>
      <c r="F43" s="27" t="s">
        <v>72</v>
      </c>
      <c r="G43" s="27" t="s">
        <v>61</v>
      </c>
      <c r="H43" s="28" t="s">
        <v>28</v>
      </c>
      <c r="I43" s="27" t="s">
        <v>216</v>
      </c>
      <c r="J43" s="29">
        <v>3</v>
      </c>
      <c r="K43" s="60"/>
      <c r="L43" s="25" t="str">
        <f t="shared" si="1"/>
        <v>Libra24°</v>
      </c>
      <c r="M43" s="53">
        <f t="shared" si="2"/>
        <v>156</v>
      </c>
      <c r="N43" s="41" t="s">
        <v>97</v>
      </c>
      <c r="O43" s="41" t="s">
        <v>60</v>
      </c>
      <c r="P43" s="42" t="s">
        <v>27</v>
      </c>
      <c r="Q43" s="41" t="s">
        <v>141</v>
      </c>
      <c r="R43" s="43">
        <v>2</v>
      </c>
      <c r="S43" s="40"/>
      <c r="T43" s="65"/>
    </row>
    <row r="44" spans="2:20" ht="21">
      <c r="B44" s="63"/>
      <c r="C44" s="58"/>
      <c r="D44" s="25" t="str">
        <f t="shared" si="0"/>
        <v>Aries25°</v>
      </c>
      <c r="E44" s="26">
        <f t="shared" si="3"/>
        <v>26</v>
      </c>
      <c r="F44" s="27" t="s">
        <v>72</v>
      </c>
      <c r="G44" s="27" t="s">
        <v>63</v>
      </c>
      <c r="H44" s="28" t="s">
        <v>29</v>
      </c>
      <c r="I44" s="27" t="s">
        <v>217</v>
      </c>
      <c r="J44" s="29">
        <v>4</v>
      </c>
      <c r="K44" s="60"/>
      <c r="L44" s="25" t="str">
        <f t="shared" si="1"/>
        <v>Libra25°</v>
      </c>
      <c r="M44" s="53">
        <f t="shared" si="2"/>
        <v>155</v>
      </c>
      <c r="N44" s="41" t="s">
        <v>97</v>
      </c>
      <c r="O44" s="41" t="s">
        <v>62</v>
      </c>
      <c r="P44" s="42" t="s">
        <v>120</v>
      </c>
      <c r="Q44" s="41" t="s">
        <v>140</v>
      </c>
      <c r="R44" s="43">
        <v>1</v>
      </c>
      <c r="S44" s="40"/>
      <c r="T44" s="65"/>
    </row>
    <row r="45" spans="2:20" ht="21">
      <c r="B45" s="63"/>
      <c r="C45" s="58"/>
      <c r="D45" s="25" t="str">
        <f t="shared" si="0"/>
        <v>Aries26°</v>
      </c>
      <c r="E45" s="26">
        <f t="shared" si="3"/>
        <v>27</v>
      </c>
      <c r="F45" s="27" t="s">
        <v>72</v>
      </c>
      <c r="G45" s="27" t="s">
        <v>65</v>
      </c>
      <c r="H45" s="28" t="s">
        <v>24</v>
      </c>
      <c r="I45" s="27" t="s">
        <v>218</v>
      </c>
      <c r="J45" s="29">
        <v>5</v>
      </c>
      <c r="K45" s="60"/>
      <c r="L45" s="25" t="str">
        <f t="shared" si="1"/>
        <v>Libra26°</v>
      </c>
      <c r="M45" s="53">
        <f t="shared" si="2"/>
        <v>154</v>
      </c>
      <c r="N45" s="41" t="s">
        <v>97</v>
      </c>
      <c r="O45" s="41" t="s">
        <v>64</v>
      </c>
      <c r="P45" s="42" t="s">
        <v>34</v>
      </c>
      <c r="Q45" s="41" t="s">
        <v>161</v>
      </c>
      <c r="R45" s="43">
        <v>400</v>
      </c>
      <c r="S45" s="40"/>
      <c r="T45" s="65"/>
    </row>
    <row r="46" spans="2:20" ht="21">
      <c r="B46" s="63"/>
      <c r="C46" s="58"/>
      <c r="D46" s="25" t="str">
        <f t="shared" si="0"/>
        <v>Aries27°</v>
      </c>
      <c r="E46" s="26">
        <f t="shared" si="3"/>
        <v>28</v>
      </c>
      <c r="F46" s="27" t="s">
        <v>72</v>
      </c>
      <c r="G46" s="27" t="s">
        <v>67</v>
      </c>
      <c r="H46" s="28" t="s">
        <v>26</v>
      </c>
      <c r="I46" s="27" t="s">
        <v>219</v>
      </c>
      <c r="J46" s="29">
        <v>6</v>
      </c>
      <c r="K46" s="60"/>
      <c r="L46" s="25" t="str">
        <f t="shared" si="1"/>
        <v>Libra27°</v>
      </c>
      <c r="M46" s="53">
        <f t="shared" si="2"/>
        <v>153</v>
      </c>
      <c r="N46" s="41" t="s">
        <v>97</v>
      </c>
      <c r="O46" s="41" t="s">
        <v>66</v>
      </c>
      <c r="P46" s="42" t="s">
        <v>129</v>
      </c>
      <c r="Q46" s="41" t="s">
        <v>160</v>
      </c>
      <c r="R46" s="43">
        <v>300</v>
      </c>
      <c r="S46" s="40"/>
      <c r="T46" s="65"/>
    </row>
    <row r="47" spans="2:20" ht="21">
      <c r="B47" s="63"/>
      <c r="C47" s="58"/>
      <c r="D47" s="25" t="str">
        <f t="shared" si="0"/>
        <v>Aries28°</v>
      </c>
      <c r="E47" s="26">
        <f t="shared" si="3"/>
        <v>29</v>
      </c>
      <c r="F47" s="27" t="s">
        <v>72</v>
      </c>
      <c r="G47" s="27" t="s">
        <v>69</v>
      </c>
      <c r="H47" s="28" t="s">
        <v>31</v>
      </c>
      <c r="I47" s="27" t="s">
        <v>220</v>
      </c>
      <c r="J47" s="29">
        <v>7</v>
      </c>
      <c r="K47" s="60"/>
      <c r="L47" s="25" t="str">
        <f t="shared" si="1"/>
        <v>Libra28°</v>
      </c>
      <c r="M47" s="53">
        <f t="shared" si="2"/>
        <v>152</v>
      </c>
      <c r="N47" s="41" t="s">
        <v>97</v>
      </c>
      <c r="O47" s="41" t="s">
        <v>68</v>
      </c>
      <c r="P47" s="42" t="s">
        <v>128</v>
      </c>
      <c r="Q47" s="41" t="s">
        <v>159</v>
      </c>
      <c r="R47" s="43">
        <v>200</v>
      </c>
      <c r="S47" s="40"/>
      <c r="T47" s="65"/>
    </row>
    <row r="48" spans="2:20" ht="21">
      <c r="B48" s="63"/>
      <c r="C48" s="58"/>
      <c r="D48" s="25" t="str">
        <f t="shared" si="0"/>
        <v>Aries29°</v>
      </c>
      <c r="E48" s="26">
        <f t="shared" si="3"/>
        <v>30</v>
      </c>
      <c r="F48" s="27" t="s">
        <v>72</v>
      </c>
      <c r="G48" s="27" t="s">
        <v>71</v>
      </c>
      <c r="H48" s="28" t="s">
        <v>33</v>
      </c>
      <c r="I48" s="27" t="s">
        <v>221</v>
      </c>
      <c r="J48" s="29">
        <v>8</v>
      </c>
      <c r="K48" s="60"/>
      <c r="L48" s="25" t="str">
        <f t="shared" si="1"/>
        <v>Libra29°</v>
      </c>
      <c r="M48" s="53">
        <f t="shared" si="2"/>
        <v>151</v>
      </c>
      <c r="N48" s="41" t="s">
        <v>97</v>
      </c>
      <c r="O48" s="41" t="s">
        <v>70</v>
      </c>
      <c r="P48" s="42" t="s">
        <v>41</v>
      </c>
      <c r="Q48" s="41" t="s">
        <v>158</v>
      </c>
      <c r="R48" s="43">
        <v>100</v>
      </c>
      <c r="S48" s="40"/>
      <c r="T48" s="65"/>
    </row>
    <row r="49" spans="2:20" ht="21">
      <c r="B49" s="63"/>
      <c r="C49" s="58"/>
      <c r="D49" s="25" t="str">
        <f t="shared" si="0"/>
        <v>Taurus0°</v>
      </c>
      <c r="E49" s="26">
        <f t="shared" si="3"/>
        <v>31</v>
      </c>
      <c r="F49" s="27" t="s">
        <v>236</v>
      </c>
      <c r="G49" s="27" t="s">
        <v>237</v>
      </c>
      <c r="H49" s="28" t="s">
        <v>235</v>
      </c>
      <c r="I49" s="27" t="s">
        <v>222</v>
      </c>
      <c r="J49" s="29">
        <v>9</v>
      </c>
      <c r="K49" s="60"/>
      <c r="L49" s="25" t="str">
        <f t="shared" si="1"/>
        <v>Scorpio0°</v>
      </c>
      <c r="M49" s="53">
        <f t="shared" si="2"/>
        <v>150</v>
      </c>
      <c r="N49" s="41" t="s">
        <v>108</v>
      </c>
      <c r="O49" s="41" t="s">
        <v>51</v>
      </c>
      <c r="P49" s="42" t="s">
        <v>44</v>
      </c>
      <c r="Q49" s="41" t="s">
        <v>157</v>
      </c>
      <c r="R49" s="43">
        <v>90</v>
      </c>
      <c r="S49" s="40"/>
      <c r="T49" s="65"/>
    </row>
    <row r="50" spans="2:20" ht="21">
      <c r="B50" s="63"/>
      <c r="C50" s="58"/>
      <c r="D50" s="25" t="str">
        <f t="shared" si="0"/>
        <v>Taurus1°</v>
      </c>
      <c r="E50" s="26">
        <f>E49+1</f>
        <v>32</v>
      </c>
      <c r="F50" s="27" t="s">
        <v>73</v>
      </c>
      <c r="G50" s="27" t="s">
        <v>176</v>
      </c>
      <c r="H50" s="28" t="s">
        <v>35</v>
      </c>
      <c r="I50" s="27" t="s">
        <v>223</v>
      </c>
      <c r="J50" s="29">
        <v>10</v>
      </c>
      <c r="K50" s="60"/>
      <c r="L50" s="25" t="str">
        <f t="shared" si="1"/>
        <v>Scoprio1°</v>
      </c>
      <c r="M50" s="53">
        <f t="shared" si="2"/>
        <v>149</v>
      </c>
      <c r="N50" s="41" t="s">
        <v>109</v>
      </c>
      <c r="O50" s="41" t="s">
        <v>175</v>
      </c>
      <c r="P50" s="42" t="s">
        <v>127</v>
      </c>
      <c r="Q50" s="41" t="s">
        <v>156</v>
      </c>
      <c r="R50" s="43">
        <v>80</v>
      </c>
      <c r="S50" s="40"/>
      <c r="T50" s="65"/>
    </row>
    <row r="51" spans="2:20" ht="21">
      <c r="B51" s="63"/>
      <c r="C51" s="58"/>
      <c r="D51" s="25" t="str">
        <f t="shared" si="0"/>
        <v>Taurus2°</v>
      </c>
      <c r="E51" s="26">
        <f t="shared" si="3"/>
        <v>33</v>
      </c>
      <c r="F51" s="27" t="s">
        <v>73</v>
      </c>
      <c r="G51" s="27" t="s">
        <v>178</v>
      </c>
      <c r="H51" s="28" t="s">
        <v>36</v>
      </c>
      <c r="I51" s="27" t="s">
        <v>224</v>
      </c>
      <c r="J51" s="29">
        <v>20</v>
      </c>
      <c r="K51" s="60"/>
      <c r="L51" s="25" t="str">
        <f t="shared" si="1"/>
        <v>Scorpio2°</v>
      </c>
      <c r="M51" s="53">
        <f t="shared" si="2"/>
        <v>148</v>
      </c>
      <c r="N51" s="41" t="s">
        <v>108</v>
      </c>
      <c r="O51" s="41" t="s">
        <v>177</v>
      </c>
      <c r="P51" s="42" t="s">
        <v>126</v>
      </c>
      <c r="Q51" s="41" t="s">
        <v>155</v>
      </c>
      <c r="R51" s="43">
        <v>70</v>
      </c>
      <c r="S51" s="40"/>
      <c r="T51" s="65"/>
    </row>
    <row r="52" spans="2:20" ht="21">
      <c r="B52" s="63"/>
      <c r="C52" s="58"/>
      <c r="D52" s="25" t="str">
        <f t="shared" si="0"/>
        <v>Taurus3°</v>
      </c>
      <c r="E52" s="26">
        <f t="shared" si="3"/>
        <v>34</v>
      </c>
      <c r="F52" s="27" t="s">
        <v>73</v>
      </c>
      <c r="G52" s="27" t="s">
        <v>180</v>
      </c>
      <c r="H52" s="28" t="s">
        <v>37</v>
      </c>
      <c r="I52" s="27" t="s">
        <v>225</v>
      </c>
      <c r="J52" s="29">
        <v>30</v>
      </c>
      <c r="K52" s="60"/>
      <c r="L52" s="25" t="str">
        <f t="shared" si="1"/>
        <v>Scorpio3°</v>
      </c>
      <c r="M52" s="53">
        <f t="shared" si="2"/>
        <v>147</v>
      </c>
      <c r="N52" s="41" t="s">
        <v>108</v>
      </c>
      <c r="O52" s="41" t="s">
        <v>179</v>
      </c>
      <c r="P52" s="42" t="s">
        <v>40</v>
      </c>
      <c r="Q52" s="41" t="s">
        <v>154</v>
      </c>
      <c r="R52" s="43">
        <v>60</v>
      </c>
      <c r="S52" s="40"/>
      <c r="T52" s="65"/>
    </row>
    <row r="53" spans="2:20" ht="21">
      <c r="B53" s="63"/>
      <c r="C53" s="58"/>
      <c r="D53" s="25" t="str">
        <f t="shared" si="0"/>
        <v>Taurus4°</v>
      </c>
      <c r="E53" s="26">
        <f t="shared" si="3"/>
        <v>35</v>
      </c>
      <c r="F53" s="27" t="s">
        <v>73</v>
      </c>
      <c r="G53" s="27" t="s">
        <v>182</v>
      </c>
      <c r="H53" s="28" t="s">
        <v>38</v>
      </c>
      <c r="I53" s="27" t="s">
        <v>226</v>
      </c>
      <c r="J53" s="29">
        <v>40</v>
      </c>
      <c r="K53" s="60"/>
      <c r="L53" s="25" t="str">
        <f t="shared" si="1"/>
        <v>Scorpio4°</v>
      </c>
      <c r="M53" s="53">
        <f t="shared" si="2"/>
        <v>146</v>
      </c>
      <c r="N53" s="41" t="s">
        <v>108</v>
      </c>
      <c r="O53" s="41" t="s">
        <v>181</v>
      </c>
      <c r="P53" s="42" t="s">
        <v>39</v>
      </c>
      <c r="Q53" s="41" t="s">
        <v>153</v>
      </c>
      <c r="R53" s="43">
        <v>50</v>
      </c>
      <c r="S53" s="40"/>
      <c r="T53" s="65"/>
    </row>
    <row r="54" spans="2:20" ht="21">
      <c r="B54" s="63"/>
      <c r="C54" s="58"/>
      <c r="D54" s="25" t="str">
        <f t="shared" si="0"/>
        <v>Taurus5°</v>
      </c>
      <c r="E54" s="26">
        <f t="shared" si="3"/>
        <v>36</v>
      </c>
      <c r="F54" s="27" t="s">
        <v>73</v>
      </c>
      <c r="G54" s="27" t="s">
        <v>184</v>
      </c>
      <c r="H54" s="28" t="s">
        <v>39</v>
      </c>
      <c r="I54" s="27" t="s">
        <v>227</v>
      </c>
      <c r="J54" s="29">
        <v>50</v>
      </c>
      <c r="K54" s="60"/>
      <c r="L54" s="25" t="str">
        <f t="shared" si="1"/>
        <v>Scorpio5°</v>
      </c>
      <c r="M54" s="53">
        <f t="shared" si="2"/>
        <v>145</v>
      </c>
      <c r="N54" s="41" t="s">
        <v>108</v>
      </c>
      <c r="O54" s="41" t="s">
        <v>183</v>
      </c>
      <c r="P54" s="42" t="s">
        <v>38</v>
      </c>
      <c r="Q54" s="41" t="s">
        <v>152</v>
      </c>
      <c r="R54" s="43">
        <v>40</v>
      </c>
      <c r="S54" s="40"/>
      <c r="T54" s="65"/>
    </row>
    <row r="55" spans="2:20" ht="21">
      <c r="B55" s="63"/>
      <c r="C55" s="58"/>
      <c r="D55" s="25" t="str">
        <f t="shared" si="0"/>
        <v>Taurus6°</v>
      </c>
      <c r="E55" s="26">
        <f t="shared" si="3"/>
        <v>37</v>
      </c>
      <c r="F55" s="27" t="s">
        <v>73</v>
      </c>
      <c r="G55" s="27" t="s">
        <v>186</v>
      </c>
      <c r="H55" s="28" t="s">
        <v>40</v>
      </c>
      <c r="I55" s="27" t="s">
        <v>228</v>
      </c>
      <c r="J55" s="29">
        <v>60</v>
      </c>
      <c r="K55" s="60"/>
      <c r="L55" s="25" t="str">
        <f t="shared" si="1"/>
        <v>Scorpio6°</v>
      </c>
      <c r="M55" s="53">
        <f t="shared" si="2"/>
        <v>144</v>
      </c>
      <c r="N55" s="41" t="s">
        <v>108</v>
      </c>
      <c r="O55" s="41" t="s">
        <v>185</v>
      </c>
      <c r="P55" s="42" t="s">
        <v>125</v>
      </c>
      <c r="Q55" s="41" t="s">
        <v>151</v>
      </c>
      <c r="R55" s="43">
        <v>30</v>
      </c>
      <c r="S55" s="40"/>
      <c r="T55" s="65"/>
    </row>
    <row r="56" spans="2:20" ht="21">
      <c r="B56" s="63"/>
      <c r="C56" s="58"/>
      <c r="D56" s="25" t="str">
        <f t="shared" si="0"/>
        <v>Taurus7°</v>
      </c>
      <c r="E56" s="26">
        <f t="shared" si="3"/>
        <v>38</v>
      </c>
      <c r="F56" s="27" t="s">
        <v>73</v>
      </c>
      <c r="G56" s="27" t="s">
        <v>188</v>
      </c>
      <c r="H56" s="28" t="s">
        <v>45</v>
      </c>
      <c r="I56" s="27" t="s">
        <v>168</v>
      </c>
      <c r="J56" s="29">
        <v>70</v>
      </c>
      <c r="K56" s="60"/>
      <c r="L56" s="25" t="str">
        <f t="shared" si="1"/>
        <v>Scorpio7°</v>
      </c>
      <c r="M56" s="53">
        <f t="shared" si="2"/>
        <v>143</v>
      </c>
      <c r="N56" s="41" t="s">
        <v>108</v>
      </c>
      <c r="O56" s="41" t="s">
        <v>187</v>
      </c>
      <c r="P56" s="42" t="s">
        <v>124</v>
      </c>
      <c r="Q56" s="41" t="s">
        <v>150</v>
      </c>
      <c r="R56" s="43">
        <v>20</v>
      </c>
      <c r="S56" s="40"/>
      <c r="T56" s="65"/>
    </row>
    <row r="57" spans="2:20" ht="21">
      <c r="B57" s="63"/>
      <c r="C57" s="58"/>
      <c r="D57" s="25" t="str">
        <f t="shared" si="0"/>
        <v>Taurus8°</v>
      </c>
      <c r="E57" s="26">
        <f t="shared" si="3"/>
        <v>39</v>
      </c>
      <c r="F57" s="27" t="s">
        <v>73</v>
      </c>
      <c r="G57" s="27" t="s">
        <v>190</v>
      </c>
      <c r="H57" s="28" t="s">
        <v>46</v>
      </c>
      <c r="I57" s="27" t="s">
        <v>169</v>
      </c>
      <c r="J57" s="29">
        <v>80</v>
      </c>
      <c r="K57" s="60"/>
      <c r="L57" s="25" t="str">
        <f t="shared" si="1"/>
        <v>Scorpio8°</v>
      </c>
      <c r="M57" s="53">
        <f t="shared" si="2"/>
        <v>142</v>
      </c>
      <c r="N57" s="41" t="s">
        <v>108</v>
      </c>
      <c r="O57" s="41" t="s">
        <v>189</v>
      </c>
      <c r="P57" s="42" t="s">
        <v>123</v>
      </c>
      <c r="Q57" s="41" t="s">
        <v>149</v>
      </c>
      <c r="R57" s="43">
        <v>10</v>
      </c>
      <c r="S57" s="40"/>
      <c r="T57" s="65"/>
    </row>
    <row r="58" spans="2:20" ht="21">
      <c r="B58" s="63"/>
      <c r="C58" s="58"/>
      <c r="D58" s="25" t="str">
        <f t="shared" si="0"/>
        <v>Taurus9°</v>
      </c>
      <c r="E58" s="26">
        <f t="shared" si="3"/>
        <v>40</v>
      </c>
      <c r="F58" s="27" t="s">
        <v>73</v>
      </c>
      <c r="G58" s="27" t="s">
        <v>192</v>
      </c>
      <c r="H58" s="28" t="s">
        <v>44</v>
      </c>
      <c r="I58" s="27" t="s">
        <v>170</v>
      </c>
      <c r="J58" s="29">
        <v>90</v>
      </c>
      <c r="K58" s="60"/>
      <c r="L58" s="25" t="str">
        <f t="shared" si="1"/>
        <v>Scorpio9°</v>
      </c>
      <c r="M58" s="53">
        <f t="shared" si="2"/>
        <v>141</v>
      </c>
      <c r="N58" s="41" t="s">
        <v>108</v>
      </c>
      <c r="O58" s="41" t="s">
        <v>191</v>
      </c>
      <c r="P58" s="42" t="s">
        <v>122</v>
      </c>
      <c r="Q58" s="41" t="s">
        <v>148</v>
      </c>
      <c r="R58" s="43">
        <v>9</v>
      </c>
      <c r="S58" s="40"/>
      <c r="T58" s="65"/>
    </row>
    <row r="59" spans="2:20" ht="21">
      <c r="B59" s="63"/>
      <c r="C59" s="58"/>
      <c r="D59" s="25" t="str">
        <f t="shared" si="0"/>
        <v>Taurus10°</v>
      </c>
      <c r="E59" s="26">
        <f t="shared" si="3"/>
        <v>41</v>
      </c>
      <c r="F59" s="27" t="s">
        <v>73</v>
      </c>
      <c r="G59" s="27" t="s">
        <v>194</v>
      </c>
      <c r="H59" s="28" t="s">
        <v>41</v>
      </c>
      <c r="I59" s="27" t="s">
        <v>171</v>
      </c>
      <c r="J59" s="29">
        <v>100</v>
      </c>
      <c r="K59" s="60"/>
      <c r="L59" s="25" t="str">
        <f t="shared" si="1"/>
        <v>Scorpio10°</v>
      </c>
      <c r="M59" s="53">
        <f t="shared" si="2"/>
        <v>140</v>
      </c>
      <c r="N59" s="41" t="s">
        <v>108</v>
      </c>
      <c r="O59" s="41" t="s">
        <v>193</v>
      </c>
      <c r="P59" s="42" t="s">
        <v>33</v>
      </c>
      <c r="Q59" s="41" t="s">
        <v>147</v>
      </c>
      <c r="R59" s="43">
        <v>8</v>
      </c>
      <c r="S59" s="40"/>
      <c r="T59" s="65"/>
    </row>
    <row r="60" spans="2:20" ht="21">
      <c r="B60" s="63"/>
      <c r="C60" s="58"/>
      <c r="D60" s="25" t="str">
        <f t="shared" si="0"/>
        <v>Taurus11°</v>
      </c>
      <c r="E60" s="26">
        <f t="shared" si="3"/>
        <v>42</v>
      </c>
      <c r="F60" s="27" t="s">
        <v>73</v>
      </c>
      <c r="G60" s="27" t="s">
        <v>196</v>
      </c>
      <c r="H60" s="28" t="s">
        <v>42</v>
      </c>
      <c r="I60" s="27" t="s">
        <v>172</v>
      </c>
      <c r="J60" s="29">
        <v>200</v>
      </c>
      <c r="K60" s="60"/>
      <c r="L60" s="25" t="str">
        <f t="shared" si="1"/>
        <v>Scorpio11°</v>
      </c>
      <c r="M60" s="53">
        <f t="shared" si="2"/>
        <v>139</v>
      </c>
      <c r="N60" s="41" t="s">
        <v>108</v>
      </c>
      <c r="O60" s="41" t="s">
        <v>195</v>
      </c>
      <c r="P60" s="42" t="s">
        <v>31</v>
      </c>
      <c r="Q60" s="41" t="s">
        <v>146</v>
      </c>
      <c r="R60" s="43">
        <v>7</v>
      </c>
      <c r="S60" s="40"/>
      <c r="T60" s="65"/>
    </row>
    <row r="61" spans="2:20" ht="21">
      <c r="B61" s="63"/>
      <c r="C61" s="58"/>
      <c r="D61" s="25" t="str">
        <f t="shared" si="0"/>
        <v>Taurus12°</v>
      </c>
      <c r="E61" s="26">
        <f t="shared" si="3"/>
        <v>43</v>
      </c>
      <c r="F61" s="27" t="s">
        <v>73</v>
      </c>
      <c r="G61" s="27" t="s">
        <v>198</v>
      </c>
      <c r="H61" s="28" t="s">
        <v>43</v>
      </c>
      <c r="I61" s="27" t="s">
        <v>173</v>
      </c>
      <c r="J61" s="29">
        <v>300</v>
      </c>
      <c r="K61" s="60"/>
      <c r="L61" s="25" t="str">
        <f t="shared" si="1"/>
        <v>Scorpio12°</v>
      </c>
      <c r="M61" s="53">
        <f t="shared" si="2"/>
        <v>138</v>
      </c>
      <c r="N61" s="41" t="s">
        <v>108</v>
      </c>
      <c r="O61" s="41" t="s">
        <v>197</v>
      </c>
      <c r="P61" s="42" t="s">
        <v>26</v>
      </c>
      <c r="Q61" s="41" t="s">
        <v>145</v>
      </c>
      <c r="R61" s="43">
        <v>6</v>
      </c>
      <c r="S61" s="40"/>
      <c r="T61" s="65"/>
    </row>
    <row r="62" spans="2:20" ht="21">
      <c r="B62" s="63"/>
      <c r="C62" s="58"/>
      <c r="D62" s="25" t="str">
        <f t="shared" si="0"/>
        <v>Taurus13°</v>
      </c>
      <c r="E62" s="26">
        <f t="shared" si="3"/>
        <v>44</v>
      </c>
      <c r="F62" s="27" t="s">
        <v>73</v>
      </c>
      <c r="G62" s="27" t="s">
        <v>200</v>
      </c>
      <c r="H62" s="28" t="s">
        <v>34</v>
      </c>
      <c r="I62" s="27" t="s">
        <v>174</v>
      </c>
      <c r="J62" s="29">
        <v>400</v>
      </c>
      <c r="K62" s="60"/>
      <c r="L62" s="25" t="str">
        <f t="shared" si="1"/>
        <v>Scorpio13°</v>
      </c>
      <c r="M62" s="53">
        <f t="shared" si="2"/>
        <v>137</v>
      </c>
      <c r="N62" s="41" t="s">
        <v>108</v>
      </c>
      <c r="O62" s="41" t="s">
        <v>199</v>
      </c>
      <c r="P62" s="42" t="s">
        <v>24</v>
      </c>
      <c r="Q62" s="41" t="s">
        <v>144</v>
      </c>
      <c r="R62" s="43">
        <v>5</v>
      </c>
      <c r="S62" s="40"/>
      <c r="T62" s="65"/>
    </row>
    <row r="63" spans="2:20" ht="21">
      <c r="B63" s="63"/>
      <c r="C63" s="58"/>
      <c r="D63" s="25" t="str">
        <f t="shared" si="0"/>
        <v>Taurus14°</v>
      </c>
      <c r="E63" s="26">
        <f t="shared" si="3"/>
        <v>45</v>
      </c>
      <c r="F63" s="27" t="s">
        <v>73</v>
      </c>
      <c r="G63" s="27" t="s">
        <v>202</v>
      </c>
      <c r="H63" s="28" t="s">
        <v>19</v>
      </c>
      <c r="I63" s="27" t="s">
        <v>214</v>
      </c>
      <c r="J63" s="29">
        <v>1</v>
      </c>
      <c r="K63" s="60"/>
      <c r="L63" s="25" t="str">
        <f t="shared" si="1"/>
        <v>Scorpio14°</v>
      </c>
      <c r="M63" s="53">
        <f t="shared" si="2"/>
        <v>136</v>
      </c>
      <c r="N63" s="41" t="s">
        <v>108</v>
      </c>
      <c r="O63" s="41" t="s">
        <v>201</v>
      </c>
      <c r="P63" s="42" t="s">
        <v>121</v>
      </c>
      <c r="Q63" s="41" t="s">
        <v>143</v>
      </c>
      <c r="R63" s="43">
        <v>4</v>
      </c>
      <c r="S63" s="40"/>
      <c r="T63" s="65"/>
    </row>
    <row r="64" spans="2:20" ht="21">
      <c r="B64" s="63"/>
      <c r="C64" s="58"/>
      <c r="D64" s="25" t="str">
        <f t="shared" si="0"/>
        <v>Taurus15°</v>
      </c>
      <c r="E64" s="26">
        <f t="shared" si="3"/>
        <v>46</v>
      </c>
      <c r="F64" s="27" t="s">
        <v>73</v>
      </c>
      <c r="G64" s="27" t="s">
        <v>204</v>
      </c>
      <c r="H64" s="28" t="s">
        <v>27</v>
      </c>
      <c r="I64" s="27" t="s">
        <v>215</v>
      </c>
      <c r="J64" s="29">
        <v>2</v>
      </c>
      <c r="K64" s="60"/>
      <c r="L64" s="25" t="str">
        <f t="shared" si="1"/>
        <v>Scorpio15°</v>
      </c>
      <c r="M64" s="53">
        <f t="shared" si="2"/>
        <v>135</v>
      </c>
      <c r="N64" s="41" t="s">
        <v>108</v>
      </c>
      <c r="O64" s="41" t="s">
        <v>203</v>
      </c>
      <c r="P64" s="42" t="s">
        <v>28</v>
      </c>
      <c r="Q64" s="41" t="s">
        <v>142</v>
      </c>
      <c r="R64" s="43">
        <v>3</v>
      </c>
      <c r="S64" s="40"/>
      <c r="T64" s="65"/>
    </row>
    <row r="65" spans="2:20" ht="21">
      <c r="B65" s="63"/>
      <c r="C65" s="58"/>
      <c r="D65" s="25" t="str">
        <f t="shared" si="0"/>
        <v>Taurus16°</v>
      </c>
      <c r="E65" s="26">
        <f t="shared" si="3"/>
        <v>47</v>
      </c>
      <c r="F65" s="27" t="s">
        <v>73</v>
      </c>
      <c r="G65" s="27" t="s">
        <v>206</v>
      </c>
      <c r="H65" s="28" t="s">
        <v>28</v>
      </c>
      <c r="I65" s="27" t="s">
        <v>216</v>
      </c>
      <c r="J65" s="29">
        <v>3</v>
      </c>
      <c r="K65" s="60"/>
      <c r="L65" s="25" t="str">
        <f t="shared" si="1"/>
        <v>Scorpio16°</v>
      </c>
      <c r="M65" s="53">
        <f t="shared" si="2"/>
        <v>134</v>
      </c>
      <c r="N65" s="41" t="s">
        <v>108</v>
      </c>
      <c r="O65" s="41" t="s">
        <v>205</v>
      </c>
      <c r="P65" s="42" t="s">
        <v>27</v>
      </c>
      <c r="Q65" s="41" t="s">
        <v>141</v>
      </c>
      <c r="R65" s="43">
        <v>2</v>
      </c>
      <c r="S65" s="40"/>
      <c r="T65" s="65"/>
    </row>
    <row r="66" spans="2:20" ht="21">
      <c r="B66" s="63"/>
      <c r="C66" s="58"/>
      <c r="D66" s="25" t="str">
        <f t="shared" si="0"/>
        <v>Taurus17°</v>
      </c>
      <c r="E66" s="26">
        <f t="shared" si="3"/>
        <v>48</v>
      </c>
      <c r="F66" s="27" t="s">
        <v>73</v>
      </c>
      <c r="G66" s="27" t="s">
        <v>208</v>
      </c>
      <c r="H66" s="28" t="s">
        <v>29</v>
      </c>
      <c r="I66" s="27" t="s">
        <v>217</v>
      </c>
      <c r="J66" s="29">
        <v>4</v>
      </c>
      <c r="K66" s="60"/>
      <c r="L66" s="25" t="str">
        <f t="shared" si="1"/>
        <v>Scorpio17°</v>
      </c>
      <c r="M66" s="53">
        <f t="shared" si="2"/>
        <v>133</v>
      </c>
      <c r="N66" s="41" t="s">
        <v>108</v>
      </c>
      <c r="O66" s="41" t="s">
        <v>207</v>
      </c>
      <c r="P66" s="42" t="s">
        <v>120</v>
      </c>
      <c r="Q66" s="41" t="s">
        <v>140</v>
      </c>
      <c r="R66" s="43">
        <v>1</v>
      </c>
      <c r="S66" s="40"/>
      <c r="T66" s="65"/>
    </row>
    <row r="67" spans="2:20" ht="21">
      <c r="B67" s="63"/>
      <c r="C67" s="58"/>
      <c r="D67" s="25" t="str">
        <f t="shared" si="0"/>
        <v>Taurus18°</v>
      </c>
      <c r="E67" s="26">
        <f t="shared" si="3"/>
        <v>49</v>
      </c>
      <c r="F67" s="27" t="s">
        <v>73</v>
      </c>
      <c r="G67" s="27" t="s">
        <v>210</v>
      </c>
      <c r="H67" s="28" t="s">
        <v>24</v>
      </c>
      <c r="I67" s="27" t="s">
        <v>218</v>
      </c>
      <c r="J67" s="29">
        <v>5</v>
      </c>
      <c r="K67" s="60"/>
      <c r="L67" s="25" t="str">
        <f t="shared" si="1"/>
        <v>Scorpio18°</v>
      </c>
      <c r="M67" s="53">
        <f t="shared" si="2"/>
        <v>132</v>
      </c>
      <c r="N67" s="41" t="s">
        <v>108</v>
      </c>
      <c r="O67" s="41" t="s">
        <v>209</v>
      </c>
      <c r="P67" s="42" t="s">
        <v>34</v>
      </c>
      <c r="Q67" s="41" t="s">
        <v>161</v>
      </c>
      <c r="R67" s="43">
        <v>400</v>
      </c>
      <c r="S67" s="40"/>
      <c r="T67" s="65"/>
    </row>
    <row r="68" spans="2:20" ht="21">
      <c r="B68" s="63"/>
      <c r="C68" s="58"/>
      <c r="D68" s="25" t="str">
        <f t="shared" si="0"/>
        <v>Taurus19°</v>
      </c>
      <c r="E68" s="26">
        <f t="shared" si="3"/>
        <v>50</v>
      </c>
      <c r="F68" s="27" t="s">
        <v>73</v>
      </c>
      <c r="G68" s="27" t="s">
        <v>212</v>
      </c>
      <c r="H68" s="28" t="s">
        <v>26</v>
      </c>
      <c r="I68" s="27" t="s">
        <v>219</v>
      </c>
      <c r="J68" s="29">
        <v>6</v>
      </c>
      <c r="K68" s="60"/>
      <c r="L68" s="25" t="str">
        <f t="shared" si="1"/>
        <v>Scorpio19°</v>
      </c>
      <c r="M68" s="53">
        <f t="shared" si="2"/>
        <v>131</v>
      </c>
      <c r="N68" s="41" t="s">
        <v>108</v>
      </c>
      <c r="O68" s="41" t="s">
        <v>211</v>
      </c>
      <c r="P68" s="42" t="s">
        <v>129</v>
      </c>
      <c r="Q68" s="41" t="s">
        <v>160</v>
      </c>
      <c r="R68" s="43">
        <v>300</v>
      </c>
      <c r="S68" s="40"/>
      <c r="T68" s="65"/>
    </row>
    <row r="69" spans="2:20" ht="21">
      <c r="B69" s="63"/>
      <c r="C69" s="58"/>
      <c r="D69" s="25" t="str">
        <f t="shared" si="0"/>
        <v>Taurus20°</v>
      </c>
      <c r="E69" s="26">
        <f t="shared" si="3"/>
        <v>51</v>
      </c>
      <c r="F69" s="27" t="s">
        <v>73</v>
      </c>
      <c r="G69" s="27" t="s">
        <v>53</v>
      </c>
      <c r="H69" s="28" t="s">
        <v>31</v>
      </c>
      <c r="I69" s="27" t="s">
        <v>220</v>
      </c>
      <c r="J69" s="29">
        <v>7</v>
      </c>
      <c r="K69" s="60"/>
      <c r="L69" s="25" t="str">
        <f t="shared" si="1"/>
        <v>Scorpio20°</v>
      </c>
      <c r="M69" s="53">
        <f t="shared" si="2"/>
        <v>130</v>
      </c>
      <c r="N69" s="41" t="s">
        <v>108</v>
      </c>
      <c r="O69" s="41" t="s">
        <v>213</v>
      </c>
      <c r="P69" s="42" t="s">
        <v>128</v>
      </c>
      <c r="Q69" s="41" t="s">
        <v>159</v>
      </c>
      <c r="R69" s="43">
        <v>200</v>
      </c>
      <c r="S69" s="40"/>
      <c r="T69" s="65"/>
    </row>
    <row r="70" spans="2:20" ht="21">
      <c r="B70" s="63"/>
      <c r="C70" s="58"/>
      <c r="D70" s="25" t="str">
        <f t="shared" si="0"/>
        <v>Taurus21°</v>
      </c>
      <c r="E70" s="26">
        <f t="shared" si="3"/>
        <v>52</v>
      </c>
      <c r="F70" s="27" t="s">
        <v>73</v>
      </c>
      <c r="G70" s="27" t="s">
        <v>55</v>
      </c>
      <c r="H70" s="28" t="s">
        <v>33</v>
      </c>
      <c r="I70" s="27" t="s">
        <v>221</v>
      </c>
      <c r="J70" s="29">
        <v>8</v>
      </c>
      <c r="K70" s="60"/>
      <c r="L70" s="25" t="str">
        <f t="shared" si="1"/>
        <v>Scorpio21°</v>
      </c>
      <c r="M70" s="53">
        <f t="shared" si="2"/>
        <v>129</v>
      </c>
      <c r="N70" s="41" t="s">
        <v>108</v>
      </c>
      <c r="O70" s="41" t="s">
        <v>54</v>
      </c>
      <c r="P70" s="42" t="s">
        <v>41</v>
      </c>
      <c r="Q70" s="41" t="s">
        <v>158</v>
      </c>
      <c r="R70" s="43">
        <v>100</v>
      </c>
      <c r="S70" s="40"/>
      <c r="T70" s="65"/>
    </row>
    <row r="71" spans="2:20" ht="21">
      <c r="B71" s="63"/>
      <c r="C71" s="58"/>
      <c r="D71" s="25" t="str">
        <f t="shared" si="0"/>
        <v>Taurus22°</v>
      </c>
      <c r="E71" s="26">
        <f t="shared" si="3"/>
        <v>53</v>
      </c>
      <c r="F71" s="27" t="s">
        <v>73</v>
      </c>
      <c r="G71" s="27" t="s">
        <v>57</v>
      </c>
      <c r="H71" s="28" t="s">
        <v>235</v>
      </c>
      <c r="I71" s="27" t="s">
        <v>222</v>
      </c>
      <c r="J71" s="29">
        <v>9</v>
      </c>
      <c r="K71" s="60"/>
      <c r="L71" s="25" t="str">
        <f t="shared" si="1"/>
        <v>Scorpio22°</v>
      </c>
      <c r="M71" s="53">
        <f t="shared" si="2"/>
        <v>128</v>
      </c>
      <c r="N71" s="41" t="s">
        <v>108</v>
      </c>
      <c r="O71" s="41" t="s">
        <v>56</v>
      </c>
      <c r="P71" s="42" t="s">
        <v>44</v>
      </c>
      <c r="Q71" s="41" t="s">
        <v>157</v>
      </c>
      <c r="R71" s="43">
        <v>90</v>
      </c>
      <c r="S71" s="40"/>
      <c r="T71" s="65"/>
    </row>
    <row r="72" spans="2:20" ht="21">
      <c r="B72" s="63"/>
      <c r="C72" s="58"/>
      <c r="D72" s="25" t="str">
        <f t="shared" si="0"/>
        <v>Taurus23°</v>
      </c>
      <c r="E72" s="26">
        <f t="shared" si="3"/>
        <v>54</v>
      </c>
      <c r="F72" s="27" t="s">
        <v>73</v>
      </c>
      <c r="G72" s="27" t="s">
        <v>59</v>
      </c>
      <c r="H72" s="28" t="s">
        <v>35</v>
      </c>
      <c r="I72" s="27" t="s">
        <v>223</v>
      </c>
      <c r="J72" s="29">
        <v>10</v>
      </c>
      <c r="K72" s="60"/>
      <c r="L72" s="25" t="str">
        <f t="shared" si="1"/>
        <v>Scorpio23°</v>
      </c>
      <c r="M72" s="53">
        <f t="shared" si="2"/>
        <v>127</v>
      </c>
      <c r="N72" s="41" t="s">
        <v>108</v>
      </c>
      <c r="O72" s="41" t="s">
        <v>58</v>
      </c>
      <c r="P72" s="42" t="s">
        <v>127</v>
      </c>
      <c r="Q72" s="41" t="s">
        <v>156</v>
      </c>
      <c r="R72" s="43">
        <v>80</v>
      </c>
      <c r="S72" s="40"/>
      <c r="T72" s="65"/>
    </row>
    <row r="73" spans="2:20" ht="21">
      <c r="B73" s="63"/>
      <c r="C73" s="58"/>
      <c r="D73" s="25" t="str">
        <f t="shared" si="0"/>
        <v>Taurus24°</v>
      </c>
      <c r="E73" s="26">
        <f t="shared" si="3"/>
        <v>55</v>
      </c>
      <c r="F73" s="27" t="s">
        <v>73</v>
      </c>
      <c r="G73" s="27" t="s">
        <v>61</v>
      </c>
      <c r="H73" s="28" t="s">
        <v>36</v>
      </c>
      <c r="I73" s="27" t="s">
        <v>224</v>
      </c>
      <c r="J73" s="29">
        <v>20</v>
      </c>
      <c r="K73" s="60"/>
      <c r="L73" s="25" t="str">
        <f t="shared" si="1"/>
        <v>Scorpio24°</v>
      </c>
      <c r="M73" s="53">
        <f t="shared" si="2"/>
        <v>126</v>
      </c>
      <c r="N73" s="41" t="s">
        <v>108</v>
      </c>
      <c r="O73" s="41" t="s">
        <v>60</v>
      </c>
      <c r="P73" s="42" t="s">
        <v>126</v>
      </c>
      <c r="Q73" s="41" t="s">
        <v>155</v>
      </c>
      <c r="R73" s="43">
        <v>70</v>
      </c>
      <c r="S73" s="40"/>
      <c r="T73" s="65"/>
    </row>
    <row r="74" spans="2:20" ht="21">
      <c r="B74" s="63"/>
      <c r="C74" s="58"/>
      <c r="D74" s="25" t="str">
        <f t="shared" si="0"/>
        <v>Taurus25°</v>
      </c>
      <c r="E74" s="26">
        <f t="shared" si="3"/>
        <v>56</v>
      </c>
      <c r="F74" s="27" t="s">
        <v>73</v>
      </c>
      <c r="G74" s="27" t="s">
        <v>63</v>
      </c>
      <c r="H74" s="28" t="s">
        <v>37</v>
      </c>
      <c r="I74" s="27" t="s">
        <v>225</v>
      </c>
      <c r="J74" s="29">
        <v>30</v>
      </c>
      <c r="K74" s="60"/>
      <c r="L74" s="25" t="str">
        <f t="shared" si="1"/>
        <v>Scorpio25°</v>
      </c>
      <c r="M74" s="53">
        <f t="shared" si="2"/>
        <v>125</v>
      </c>
      <c r="N74" s="41" t="s">
        <v>108</v>
      </c>
      <c r="O74" s="41" t="s">
        <v>62</v>
      </c>
      <c r="P74" s="42" t="s">
        <v>40</v>
      </c>
      <c r="Q74" s="41" t="s">
        <v>154</v>
      </c>
      <c r="R74" s="43">
        <v>60</v>
      </c>
      <c r="S74" s="40"/>
      <c r="T74" s="65"/>
    </row>
    <row r="75" spans="2:20" ht="21">
      <c r="B75" s="63"/>
      <c r="C75" s="58"/>
      <c r="D75" s="25" t="str">
        <f t="shared" si="0"/>
        <v>Taurus26°</v>
      </c>
      <c r="E75" s="26">
        <f t="shared" si="3"/>
        <v>57</v>
      </c>
      <c r="F75" s="27" t="s">
        <v>73</v>
      </c>
      <c r="G75" s="27" t="s">
        <v>65</v>
      </c>
      <c r="H75" s="28" t="s">
        <v>38</v>
      </c>
      <c r="I75" s="27" t="s">
        <v>226</v>
      </c>
      <c r="J75" s="29">
        <v>40</v>
      </c>
      <c r="K75" s="60"/>
      <c r="L75" s="25" t="str">
        <f t="shared" si="1"/>
        <v>Scorpio26°</v>
      </c>
      <c r="M75" s="53">
        <f t="shared" si="2"/>
        <v>124</v>
      </c>
      <c r="N75" s="41" t="s">
        <v>108</v>
      </c>
      <c r="O75" s="41" t="s">
        <v>64</v>
      </c>
      <c r="P75" s="42" t="s">
        <v>39</v>
      </c>
      <c r="Q75" s="41" t="s">
        <v>153</v>
      </c>
      <c r="R75" s="43">
        <v>50</v>
      </c>
      <c r="S75" s="40"/>
      <c r="T75" s="65"/>
    </row>
    <row r="76" spans="2:20" ht="21">
      <c r="B76" s="63"/>
      <c r="C76" s="58"/>
      <c r="D76" s="25" t="str">
        <f t="shared" si="0"/>
        <v>Taurus27°</v>
      </c>
      <c r="E76" s="26">
        <f t="shared" si="3"/>
        <v>58</v>
      </c>
      <c r="F76" s="27" t="s">
        <v>73</v>
      </c>
      <c r="G76" s="27" t="s">
        <v>67</v>
      </c>
      <c r="H76" s="28" t="s">
        <v>39</v>
      </c>
      <c r="I76" s="27" t="s">
        <v>227</v>
      </c>
      <c r="J76" s="29">
        <v>50</v>
      </c>
      <c r="K76" s="60"/>
      <c r="L76" s="25" t="str">
        <f t="shared" si="1"/>
        <v>Scorpio27°</v>
      </c>
      <c r="M76" s="53">
        <f t="shared" si="2"/>
        <v>123</v>
      </c>
      <c r="N76" s="41" t="s">
        <v>108</v>
      </c>
      <c r="O76" s="41" t="s">
        <v>66</v>
      </c>
      <c r="P76" s="42" t="s">
        <v>38</v>
      </c>
      <c r="Q76" s="41" t="s">
        <v>152</v>
      </c>
      <c r="R76" s="43">
        <v>40</v>
      </c>
      <c r="S76" s="40"/>
      <c r="T76" s="65"/>
    </row>
    <row r="77" spans="2:20" ht="21">
      <c r="B77" s="63"/>
      <c r="C77" s="58"/>
      <c r="D77" s="25" t="str">
        <f t="shared" si="0"/>
        <v>Taurus28°</v>
      </c>
      <c r="E77" s="26">
        <f t="shared" si="3"/>
        <v>59</v>
      </c>
      <c r="F77" s="27" t="s">
        <v>73</v>
      </c>
      <c r="G77" s="27" t="s">
        <v>69</v>
      </c>
      <c r="H77" s="28" t="s">
        <v>40</v>
      </c>
      <c r="I77" s="27" t="s">
        <v>228</v>
      </c>
      <c r="J77" s="29">
        <v>60</v>
      </c>
      <c r="K77" s="60"/>
      <c r="L77" s="25" t="str">
        <f t="shared" si="1"/>
        <v>Scorpio28°</v>
      </c>
      <c r="M77" s="53">
        <f t="shared" si="2"/>
        <v>122</v>
      </c>
      <c r="N77" s="41" t="s">
        <v>108</v>
      </c>
      <c r="O77" s="41" t="s">
        <v>68</v>
      </c>
      <c r="P77" s="42" t="s">
        <v>125</v>
      </c>
      <c r="Q77" s="41" t="s">
        <v>151</v>
      </c>
      <c r="R77" s="43">
        <v>30</v>
      </c>
      <c r="S77" s="40"/>
      <c r="T77" s="65"/>
    </row>
    <row r="78" spans="2:20" ht="21">
      <c r="B78" s="63"/>
      <c r="C78" s="58"/>
      <c r="D78" s="25" t="str">
        <f t="shared" si="0"/>
        <v>Taurus29°</v>
      </c>
      <c r="E78" s="26">
        <f t="shared" si="3"/>
        <v>60</v>
      </c>
      <c r="F78" s="27" t="s">
        <v>73</v>
      </c>
      <c r="G78" s="27" t="s">
        <v>71</v>
      </c>
      <c r="H78" s="28" t="s">
        <v>45</v>
      </c>
      <c r="I78" s="27" t="s">
        <v>168</v>
      </c>
      <c r="J78" s="29">
        <v>70</v>
      </c>
      <c r="K78" s="60"/>
      <c r="L78" s="25" t="str">
        <f t="shared" si="1"/>
        <v>Scorpio29°</v>
      </c>
      <c r="M78" s="53">
        <f t="shared" si="2"/>
        <v>121</v>
      </c>
      <c r="N78" s="41" t="s">
        <v>108</v>
      </c>
      <c r="O78" s="41" t="s">
        <v>70</v>
      </c>
      <c r="P78" s="42" t="s">
        <v>124</v>
      </c>
      <c r="Q78" s="41" t="s">
        <v>150</v>
      </c>
      <c r="R78" s="43">
        <v>20</v>
      </c>
      <c r="S78" s="40"/>
      <c r="T78" s="65"/>
    </row>
    <row r="79" spans="2:20" ht="21">
      <c r="B79" s="63"/>
      <c r="C79" s="58"/>
      <c r="D79" s="25" t="str">
        <f t="shared" si="0"/>
        <v>Gemini0°</v>
      </c>
      <c r="E79" s="26">
        <f t="shared" si="3"/>
        <v>61</v>
      </c>
      <c r="F79" s="27" t="s">
        <v>238</v>
      </c>
      <c r="G79" s="27" t="s">
        <v>237</v>
      </c>
      <c r="H79" s="28" t="s">
        <v>46</v>
      </c>
      <c r="I79" s="27" t="s">
        <v>169</v>
      </c>
      <c r="J79" s="29">
        <v>80</v>
      </c>
      <c r="K79" s="60"/>
      <c r="L79" s="25" t="str">
        <f t="shared" si="1"/>
        <v>Saggitarius0°</v>
      </c>
      <c r="M79" s="53">
        <f t="shared" si="2"/>
        <v>120</v>
      </c>
      <c r="N79" s="41" t="s">
        <v>110</v>
      </c>
      <c r="O79" s="41" t="s">
        <v>51</v>
      </c>
      <c r="P79" s="42" t="s">
        <v>123</v>
      </c>
      <c r="Q79" s="41" t="s">
        <v>149</v>
      </c>
      <c r="R79" s="43">
        <v>10</v>
      </c>
      <c r="S79" s="40"/>
      <c r="T79" s="65"/>
    </row>
    <row r="80" spans="2:20" ht="21">
      <c r="B80" s="63"/>
      <c r="C80" s="58"/>
      <c r="D80" s="25" t="str">
        <f t="shared" si="0"/>
        <v>Gemini1°</v>
      </c>
      <c r="E80" s="26">
        <f t="shared" si="3"/>
        <v>62</v>
      </c>
      <c r="F80" s="27" t="s">
        <v>74</v>
      </c>
      <c r="G80" s="27" t="s">
        <v>176</v>
      </c>
      <c r="H80" s="28" t="s">
        <v>44</v>
      </c>
      <c r="I80" s="27" t="s">
        <v>170</v>
      </c>
      <c r="J80" s="29">
        <v>90</v>
      </c>
      <c r="K80" s="60"/>
      <c r="L80" s="25" t="str">
        <f t="shared" si="1"/>
        <v>Sagittarius1°</v>
      </c>
      <c r="M80" s="53">
        <f t="shared" si="2"/>
        <v>119</v>
      </c>
      <c r="N80" s="41" t="s">
        <v>230</v>
      </c>
      <c r="O80" s="41" t="s">
        <v>175</v>
      </c>
      <c r="P80" s="42" t="s">
        <v>122</v>
      </c>
      <c r="Q80" s="41" t="s">
        <v>148</v>
      </c>
      <c r="R80" s="43">
        <v>9</v>
      </c>
      <c r="S80" s="40"/>
      <c r="T80" s="65"/>
    </row>
    <row r="81" spans="2:20" ht="21">
      <c r="B81" s="63"/>
      <c r="C81" s="58"/>
      <c r="D81" s="25" t="str">
        <f t="shared" si="0"/>
        <v>Gemini2°</v>
      </c>
      <c r="E81" s="26">
        <f t="shared" si="3"/>
        <v>63</v>
      </c>
      <c r="F81" s="27" t="s">
        <v>74</v>
      </c>
      <c r="G81" s="27" t="s">
        <v>178</v>
      </c>
      <c r="H81" s="28" t="s">
        <v>41</v>
      </c>
      <c r="I81" s="27" t="s">
        <v>171</v>
      </c>
      <c r="J81" s="29">
        <v>100</v>
      </c>
      <c r="K81" s="60"/>
      <c r="L81" s="25" t="str">
        <f t="shared" si="1"/>
        <v>Sagittarius2°</v>
      </c>
      <c r="M81" s="53">
        <f t="shared" si="2"/>
        <v>118</v>
      </c>
      <c r="N81" s="41" t="s">
        <v>230</v>
      </c>
      <c r="O81" s="41" t="s">
        <v>177</v>
      </c>
      <c r="P81" s="42" t="s">
        <v>33</v>
      </c>
      <c r="Q81" s="41" t="s">
        <v>147</v>
      </c>
      <c r="R81" s="43">
        <v>8</v>
      </c>
      <c r="S81" s="40"/>
      <c r="T81" s="65"/>
    </row>
    <row r="82" spans="2:20" ht="21">
      <c r="B82" s="63"/>
      <c r="C82" s="58"/>
      <c r="D82" s="25" t="str">
        <f t="shared" si="0"/>
        <v>Gemini3°</v>
      </c>
      <c r="E82" s="26">
        <f t="shared" si="3"/>
        <v>64</v>
      </c>
      <c r="F82" s="27" t="s">
        <v>74</v>
      </c>
      <c r="G82" s="27" t="s">
        <v>180</v>
      </c>
      <c r="H82" s="28" t="s">
        <v>42</v>
      </c>
      <c r="I82" s="27" t="s">
        <v>172</v>
      </c>
      <c r="J82" s="29">
        <v>200</v>
      </c>
      <c r="K82" s="60"/>
      <c r="L82" s="25" t="str">
        <f t="shared" si="1"/>
        <v>Sagittarius3°</v>
      </c>
      <c r="M82" s="53">
        <f t="shared" si="2"/>
        <v>117</v>
      </c>
      <c r="N82" s="41" t="s">
        <v>230</v>
      </c>
      <c r="O82" s="41" t="s">
        <v>179</v>
      </c>
      <c r="P82" s="42" t="s">
        <v>31</v>
      </c>
      <c r="Q82" s="41" t="s">
        <v>146</v>
      </c>
      <c r="R82" s="43">
        <v>7</v>
      </c>
      <c r="S82" s="40"/>
      <c r="T82" s="65"/>
    </row>
    <row r="83" spans="2:20" ht="21">
      <c r="B83" s="63"/>
      <c r="C83" s="58"/>
      <c r="D83" s="25" t="str">
        <f t="shared" ref="D83:D146" si="4">F83&amp;G83</f>
        <v>Gemini4°</v>
      </c>
      <c r="E83" s="26">
        <f t="shared" si="3"/>
        <v>65</v>
      </c>
      <c r="F83" s="27" t="s">
        <v>74</v>
      </c>
      <c r="G83" s="27" t="s">
        <v>182</v>
      </c>
      <c r="H83" s="28" t="s">
        <v>43</v>
      </c>
      <c r="I83" s="27" t="s">
        <v>173</v>
      </c>
      <c r="J83" s="29">
        <v>300</v>
      </c>
      <c r="K83" s="60"/>
      <c r="L83" s="25" t="str">
        <f t="shared" ref="L83:L146" si="5">N83&amp;O83</f>
        <v>Sagittarius4°</v>
      </c>
      <c r="M83" s="53">
        <f t="shared" ref="M83:M146" si="6">M84+1</f>
        <v>116</v>
      </c>
      <c r="N83" s="41" t="s">
        <v>230</v>
      </c>
      <c r="O83" s="41" t="s">
        <v>181</v>
      </c>
      <c r="P83" s="42" t="s">
        <v>26</v>
      </c>
      <c r="Q83" s="41" t="s">
        <v>145</v>
      </c>
      <c r="R83" s="43">
        <v>6</v>
      </c>
      <c r="S83" s="40"/>
      <c r="T83" s="65"/>
    </row>
    <row r="84" spans="2:20" ht="21">
      <c r="B84" s="63"/>
      <c r="C84" s="58"/>
      <c r="D84" s="25" t="str">
        <f t="shared" si="4"/>
        <v>Gemini5°</v>
      </c>
      <c r="E84" s="26">
        <f t="shared" si="3"/>
        <v>66</v>
      </c>
      <c r="F84" s="27" t="s">
        <v>74</v>
      </c>
      <c r="G84" s="27" t="s">
        <v>184</v>
      </c>
      <c r="H84" s="28" t="s">
        <v>34</v>
      </c>
      <c r="I84" s="27" t="s">
        <v>174</v>
      </c>
      <c r="J84" s="29">
        <v>400</v>
      </c>
      <c r="K84" s="60"/>
      <c r="L84" s="25" t="str">
        <f t="shared" si="5"/>
        <v>Sagittarius5°</v>
      </c>
      <c r="M84" s="53">
        <f t="shared" si="6"/>
        <v>115</v>
      </c>
      <c r="N84" s="41" t="s">
        <v>230</v>
      </c>
      <c r="O84" s="41" t="s">
        <v>183</v>
      </c>
      <c r="P84" s="42" t="s">
        <v>24</v>
      </c>
      <c r="Q84" s="41" t="s">
        <v>144</v>
      </c>
      <c r="R84" s="43">
        <v>5</v>
      </c>
      <c r="S84" s="40"/>
      <c r="T84" s="65"/>
    </row>
    <row r="85" spans="2:20" ht="21">
      <c r="B85" s="63"/>
      <c r="C85" s="58"/>
      <c r="D85" s="25" t="str">
        <f t="shared" si="4"/>
        <v>Gemini6°</v>
      </c>
      <c r="E85" s="26">
        <f t="shared" si="3"/>
        <v>67</v>
      </c>
      <c r="F85" s="27" t="s">
        <v>74</v>
      </c>
      <c r="G85" s="27" t="s">
        <v>186</v>
      </c>
      <c r="H85" s="28" t="s">
        <v>19</v>
      </c>
      <c r="I85" s="27" t="s">
        <v>214</v>
      </c>
      <c r="J85" s="29">
        <v>1</v>
      </c>
      <c r="K85" s="60"/>
      <c r="L85" s="25" t="str">
        <f t="shared" si="5"/>
        <v>Sagittarius6°</v>
      </c>
      <c r="M85" s="53">
        <f t="shared" si="6"/>
        <v>114</v>
      </c>
      <c r="N85" s="41" t="s">
        <v>230</v>
      </c>
      <c r="O85" s="41" t="s">
        <v>185</v>
      </c>
      <c r="P85" s="42" t="s">
        <v>121</v>
      </c>
      <c r="Q85" s="41" t="s">
        <v>143</v>
      </c>
      <c r="R85" s="43">
        <v>4</v>
      </c>
      <c r="S85" s="40"/>
      <c r="T85" s="65"/>
    </row>
    <row r="86" spans="2:20" ht="21">
      <c r="B86" s="63"/>
      <c r="C86" s="58"/>
      <c r="D86" s="25" t="str">
        <f t="shared" si="4"/>
        <v>Gemini7°</v>
      </c>
      <c r="E86" s="26">
        <f t="shared" ref="E86:E149" si="7">E85+1</f>
        <v>68</v>
      </c>
      <c r="F86" s="27" t="s">
        <v>74</v>
      </c>
      <c r="G86" s="27" t="s">
        <v>188</v>
      </c>
      <c r="H86" s="28" t="s">
        <v>27</v>
      </c>
      <c r="I86" s="27" t="s">
        <v>215</v>
      </c>
      <c r="J86" s="29">
        <v>2</v>
      </c>
      <c r="K86" s="60"/>
      <c r="L86" s="25" t="str">
        <f t="shared" si="5"/>
        <v>Sagittarius7°</v>
      </c>
      <c r="M86" s="53">
        <f t="shared" si="6"/>
        <v>113</v>
      </c>
      <c r="N86" s="41" t="s">
        <v>230</v>
      </c>
      <c r="O86" s="41" t="s">
        <v>187</v>
      </c>
      <c r="P86" s="42" t="s">
        <v>28</v>
      </c>
      <c r="Q86" s="41" t="s">
        <v>142</v>
      </c>
      <c r="R86" s="43">
        <v>3</v>
      </c>
      <c r="S86" s="40"/>
      <c r="T86" s="65"/>
    </row>
    <row r="87" spans="2:20" ht="21">
      <c r="B87" s="63"/>
      <c r="C87" s="58"/>
      <c r="D87" s="25" t="str">
        <f t="shared" si="4"/>
        <v>Gemini8°</v>
      </c>
      <c r="E87" s="26">
        <f t="shared" si="7"/>
        <v>69</v>
      </c>
      <c r="F87" s="27" t="s">
        <v>74</v>
      </c>
      <c r="G87" s="27" t="s">
        <v>190</v>
      </c>
      <c r="H87" s="28" t="s">
        <v>28</v>
      </c>
      <c r="I87" s="27" t="s">
        <v>216</v>
      </c>
      <c r="J87" s="29">
        <v>3</v>
      </c>
      <c r="K87" s="60"/>
      <c r="L87" s="25" t="str">
        <f t="shared" si="5"/>
        <v>Sagittarius8°</v>
      </c>
      <c r="M87" s="53">
        <f t="shared" si="6"/>
        <v>112</v>
      </c>
      <c r="N87" s="41" t="s">
        <v>230</v>
      </c>
      <c r="O87" s="41" t="s">
        <v>189</v>
      </c>
      <c r="P87" s="42" t="s">
        <v>27</v>
      </c>
      <c r="Q87" s="41" t="s">
        <v>141</v>
      </c>
      <c r="R87" s="43">
        <v>2</v>
      </c>
      <c r="S87" s="40"/>
      <c r="T87" s="65"/>
    </row>
    <row r="88" spans="2:20" ht="21">
      <c r="B88" s="63"/>
      <c r="C88" s="58"/>
      <c r="D88" s="25" t="str">
        <f t="shared" si="4"/>
        <v>Gemini9°</v>
      </c>
      <c r="E88" s="26">
        <f t="shared" si="7"/>
        <v>70</v>
      </c>
      <c r="F88" s="27" t="s">
        <v>74</v>
      </c>
      <c r="G88" s="27" t="s">
        <v>192</v>
      </c>
      <c r="H88" s="28" t="s">
        <v>29</v>
      </c>
      <c r="I88" s="27" t="s">
        <v>217</v>
      </c>
      <c r="J88" s="29">
        <v>4</v>
      </c>
      <c r="K88" s="60"/>
      <c r="L88" s="25" t="str">
        <f t="shared" si="5"/>
        <v>Sagittarius9°</v>
      </c>
      <c r="M88" s="53">
        <f t="shared" si="6"/>
        <v>111</v>
      </c>
      <c r="N88" s="41" t="s">
        <v>230</v>
      </c>
      <c r="O88" s="41" t="s">
        <v>191</v>
      </c>
      <c r="P88" s="42" t="s">
        <v>120</v>
      </c>
      <c r="Q88" s="41" t="s">
        <v>140</v>
      </c>
      <c r="R88" s="43">
        <v>1</v>
      </c>
      <c r="S88" s="40"/>
      <c r="T88" s="65"/>
    </row>
    <row r="89" spans="2:20" ht="21">
      <c r="B89" s="63"/>
      <c r="C89" s="58"/>
      <c r="D89" s="25" t="str">
        <f t="shared" si="4"/>
        <v>Gemini10°</v>
      </c>
      <c r="E89" s="26">
        <f t="shared" si="7"/>
        <v>71</v>
      </c>
      <c r="F89" s="27" t="s">
        <v>74</v>
      </c>
      <c r="G89" s="27" t="s">
        <v>194</v>
      </c>
      <c r="H89" s="28" t="s">
        <v>24</v>
      </c>
      <c r="I89" s="27" t="s">
        <v>218</v>
      </c>
      <c r="J89" s="29">
        <v>5</v>
      </c>
      <c r="K89" s="60"/>
      <c r="L89" s="25" t="str">
        <f t="shared" si="5"/>
        <v>Sagittarius10°</v>
      </c>
      <c r="M89" s="53">
        <f t="shared" si="6"/>
        <v>110</v>
      </c>
      <c r="N89" s="41" t="s">
        <v>230</v>
      </c>
      <c r="O89" s="41" t="s">
        <v>193</v>
      </c>
      <c r="P89" s="42" t="s">
        <v>34</v>
      </c>
      <c r="Q89" s="41" t="s">
        <v>161</v>
      </c>
      <c r="R89" s="43">
        <v>400</v>
      </c>
      <c r="S89" s="40"/>
      <c r="T89" s="65"/>
    </row>
    <row r="90" spans="2:20" ht="21">
      <c r="B90" s="63"/>
      <c r="C90" s="58"/>
      <c r="D90" s="25" t="str">
        <f t="shared" si="4"/>
        <v>Gemini11°</v>
      </c>
      <c r="E90" s="26">
        <f t="shared" si="7"/>
        <v>72</v>
      </c>
      <c r="F90" s="27" t="s">
        <v>74</v>
      </c>
      <c r="G90" s="27" t="s">
        <v>196</v>
      </c>
      <c r="H90" s="28" t="s">
        <v>26</v>
      </c>
      <c r="I90" s="27" t="s">
        <v>219</v>
      </c>
      <c r="J90" s="29">
        <v>6</v>
      </c>
      <c r="K90" s="60"/>
      <c r="L90" s="25" t="str">
        <f t="shared" si="5"/>
        <v>Sagittarius11°</v>
      </c>
      <c r="M90" s="53">
        <f t="shared" si="6"/>
        <v>109</v>
      </c>
      <c r="N90" s="41" t="s">
        <v>230</v>
      </c>
      <c r="O90" s="41" t="s">
        <v>195</v>
      </c>
      <c r="P90" s="42" t="s">
        <v>129</v>
      </c>
      <c r="Q90" s="41" t="s">
        <v>160</v>
      </c>
      <c r="R90" s="43">
        <v>300</v>
      </c>
      <c r="S90" s="40"/>
      <c r="T90" s="65"/>
    </row>
    <row r="91" spans="2:20" ht="21">
      <c r="B91" s="63"/>
      <c r="C91" s="58"/>
      <c r="D91" s="25" t="str">
        <f t="shared" si="4"/>
        <v>Gemini12°</v>
      </c>
      <c r="E91" s="26">
        <f t="shared" si="7"/>
        <v>73</v>
      </c>
      <c r="F91" s="27" t="s">
        <v>74</v>
      </c>
      <c r="G91" s="27" t="s">
        <v>198</v>
      </c>
      <c r="H91" s="28" t="s">
        <v>31</v>
      </c>
      <c r="I91" s="27" t="s">
        <v>220</v>
      </c>
      <c r="J91" s="29">
        <v>7</v>
      </c>
      <c r="K91" s="60"/>
      <c r="L91" s="25" t="str">
        <f t="shared" si="5"/>
        <v>Sagittarius12°</v>
      </c>
      <c r="M91" s="53">
        <f t="shared" si="6"/>
        <v>108</v>
      </c>
      <c r="N91" s="41" t="s">
        <v>230</v>
      </c>
      <c r="O91" s="41" t="s">
        <v>197</v>
      </c>
      <c r="P91" s="42" t="s">
        <v>128</v>
      </c>
      <c r="Q91" s="41" t="s">
        <v>159</v>
      </c>
      <c r="R91" s="43">
        <v>200</v>
      </c>
      <c r="S91" s="40"/>
      <c r="T91" s="65"/>
    </row>
    <row r="92" spans="2:20" ht="21">
      <c r="B92" s="63"/>
      <c r="C92" s="58"/>
      <c r="D92" s="25" t="str">
        <f t="shared" si="4"/>
        <v>Gemini13°</v>
      </c>
      <c r="E92" s="26">
        <f t="shared" si="7"/>
        <v>74</v>
      </c>
      <c r="F92" s="27" t="s">
        <v>74</v>
      </c>
      <c r="G92" s="27" t="s">
        <v>200</v>
      </c>
      <c r="H92" s="28" t="s">
        <v>33</v>
      </c>
      <c r="I92" s="27" t="s">
        <v>221</v>
      </c>
      <c r="J92" s="29">
        <v>8</v>
      </c>
      <c r="K92" s="60"/>
      <c r="L92" s="25" t="str">
        <f t="shared" si="5"/>
        <v>Sagittarius13°</v>
      </c>
      <c r="M92" s="53">
        <f t="shared" si="6"/>
        <v>107</v>
      </c>
      <c r="N92" s="41" t="s">
        <v>230</v>
      </c>
      <c r="O92" s="41" t="s">
        <v>199</v>
      </c>
      <c r="P92" s="42" t="s">
        <v>41</v>
      </c>
      <c r="Q92" s="41" t="s">
        <v>158</v>
      </c>
      <c r="R92" s="43">
        <v>100</v>
      </c>
      <c r="S92" s="40"/>
      <c r="T92" s="65"/>
    </row>
    <row r="93" spans="2:20" ht="21">
      <c r="B93" s="63"/>
      <c r="C93" s="58"/>
      <c r="D93" s="25" t="str">
        <f t="shared" si="4"/>
        <v>Gemini14°</v>
      </c>
      <c r="E93" s="26">
        <f t="shared" si="7"/>
        <v>75</v>
      </c>
      <c r="F93" s="27" t="s">
        <v>74</v>
      </c>
      <c r="G93" s="27" t="s">
        <v>202</v>
      </c>
      <c r="H93" s="28" t="s">
        <v>235</v>
      </c>
      <c r="I93" s="27" t="s">
        <v>222</v>
      </c>
      <c r="J93" s="29">
        <v>9</v>
      </c>
      <c r="K93" s="60"/>
      <c r="L93" s="25" t="str">
        <f t="shared" si="5"/>
        <v>Sagittarius14°</v>
      </c>
      <c r="M93" s="53">
        <f t="shared" si="6"/>
        <v>106</v>
      </c>
      <c r="N93" s="41" t="s">
        <v>230</v>
      </c>
      <c r="O93" s="41" t="s">
        <v>201</v>
      </c>
      <c r="P93" s="42" t="s">
        <v>44</v>
      </c>
      <c r="Q93" s="41" t="s">
        <v>157</v>
      </c>
      <c r="R93" s="43">
        <v>90</v>
      </c>
      <c r="S93" s="40"/>
      <c r="T93" s="65"/>
    </row>
    <row r="94" spans="2:20" ht="21">
      <c r="B94" s="63"/>
      <c r="C94" s="58"/>
      <c r="D94" s="25" t="str">
        <f t="shared" si="4"/>
        <v>Gemini15°</v>
      </c>
      <c r="E94" s="26">
        <f t="shared" si="7"/>
        <v>76</v>
      </c>
      <c r="F94" s="27" t="s">
        <v>74</v>
      </c>
      <c r="G94" s="27" t="s">
        <v>204</v>
      </c>
      <c r="H94" s="28" t="s">
        <v>35</v>
      </c>
      <c r="I94" s="27" t="s">
        <v>223</v>
      </c>
      <c r="J94" s="29">
        <v>10</v>
      </c>
      <c r="K94" s="60"/>
      <c r="L94" s="25" t="str">
        <f t="shared" si="5"/>
        <v>Sagittarius15°</v>
      </c>
      <c r="M94" s="53">
        <f t="shared" si="6"/>
        <v>105</v>
      </c>
      <c r="N94" s="41" t="s">
        <v>230</v>
      </c>
      <c r="O94" s="41" t="s">
        <v>203</v>
      </c>
      <c r="P94" s="42" t="s">
        <v>127</v>
      </c>
      <c r="Q94" s="41" t="s">
        <v>156</v>
      </c>
      <c r="R94" s="43">
        <v>80</v>
      </c>
      <c r="S94" s="40"/>
      <c r="T94" s="65"/>
    </row>
    <row r="95" spans="2:20" ht="21">
      <c r="B95" s="63"/>
      <c r="C95" s="58"/>
      <c r="D95" s="25" t="str">
        <f t="shared" si="4"/>
        <v>Gemini16°</v>
      </c>
      <c r="E95" s="26">
        <f t="shared" si="7"/>
        <v>77</v>
      </c>
      <c r="F95" s="27" t="s">
        <v>74</v>
      </c>
      <c r="G95" s="27" t="s">
        <v>206</v>
      </c>
      <c r="H95" s="28" t="s">
        <v>36</v>
      </c>
      <c r="I95" s="27" t="s">
        <v>224</v>
      </c>
      <c r="J95" s="29">
        <v>20</v>
      </c>
      <c r="K95" s="60"/>
      <c r="L95" s="25" t="str">
        <f t="shared" si="5"/>
        <v>Sagittarius16°</v>
      </c>
      <c r="M95" s="53">
        <f t="shared" si="6"/>
        <v>104</v>
      </c>
      <c r="N95" s="41" t="s">
        <v>230</v>
      </c>
      <c r="O95" s="41" t="s">
        <v>205</v>
      </c>
      <c r="P95" s="42" t="s">
        <v>126</v>
      </c>
      <c r="Q95" s="41" t="s">
        <v>155</v>
      </c>
      <c r="R95" s="43">
        <v>70</v>
      </c>
      <c r="S95" s="40"/>
      <c r="T95" s="65"/>
    </row>
    <row r="96" spans="2:20" ht="21">
      <c r="B96" s="63"/>
      <c r="C96" s="58"/>
      <c r="D96" s="25" t="str">
        <f t="shared" si="4"/>
        <v>Gemini17°</v>
      </c>
      <c r="E96" s="26">
        <f t="shared" si="7"/>
        <v>78</v>
      </c>
      <c r="F96" s="27" t="s">
        <v>74</v>
      </c>
      <c r="G96" s="27" t="s">
        <v>208</v>
      </c>
      <c r="H96" s="28" t="s">
        <v>37</v>
      </c>
      <c r="I96" s="27" t="s">
        <v>225</v>
      </c>
      <c r="J96" s="29">
        <v>30</v>
      </c>
      <c r="K96" s="60"/>
      <c r="L96" s="25" t="str">
        <f t="shared" si="5"/>
        <v>Sagittarius17°</v>
      </c>
      <c r="M96" s="53">
        <f t="shared" si="6"/>
        <v>103</v>
      </c>
      <c r="N96" s="41" t="s">
        <v>230</v>
      </c>
      <c r="O96" s="41" t="s">
        <v>207</v>
      </c>
      <c r="P96" s="42" t="s">
        <v>40</v>
      </c>
      <c r="Q96" s="41" t="s">
        <v>154</v>
      </c>
      <c r="R96" s="43">
        <v>60</v>
      </c>
      <c r="S96" s="40"/>
      <c r="T96" s="65"/>
    </row>
    <row r="97" spans="2:20" ht="21">
      <c r="B97" s="63"/>
      <c r="C97" s="58"/>
      <c r="D97" s="25" t="str">
        <f t="shared" si="4"/>
        <v>Gemini18°</v>
      </c>
      <c r="E97" s="26">
        <f t="shared" si="7"/>
        <v>79</v>
      </c>
      <c r="F97" s="27" t="s">
        <v>74</v>
      </c>
      <c r="G97" s="27" t="s">
        <v>210</v>
      </c>
      <c r="H97" s="28" t="s">
        <v>38</v>
      </c>
      <c r="I97" s="27" t="s">
        <v>226</v>
      </c>
      <c r="J97" s="29">
        <v>40</v>
      </c>
      <c r="K97" s="60"/>
      <c r="L97" s="25" t="str">
        <f t="shared" si="5"/>
        <v>Sagittarius18°</v>
      </c>
      <c r="M97" s="53">
        <f t="shared" si="6"/>
        <v>102</v>
      </c>
      <c r="N97" s="41" t="s">
        <v>230</v>
      </c>
      <c r="O97" s="41" t="s">
        <v>209</v>
      </c>
      <c r="P97" s="42" t="s">
        <v>39</v>
      </c>
      <c r="Q97" s="41" t="s">
        <v>153</v>
      </c>
      <c r="R97" s="43">
        <v>50</v>
      </c>
      <c r="S97" s="40"/>
      <c r="T97" s="65"/>
    </row>
    <row r="98" spans="2:20" ht="21">
      <c r="B98" s="63"/>
      <c r="C98" s="58"/>
      <c r="D98" s="25" t="str">
        <f t="shared" si="4"/>
        <v>Gemini19°</v>
      </c>
      <c r="E98" s="26">
        <f t="shared" si="7"/>
        <v>80</v>
      </c>
      <c r="F98" s="27" t="s">
        <v>74</v>
      </c>
      <c r="G98" s="27" t="s">
        <v>212</v>
      </c>
      <c r="H98" s="28" t="s">
        <v>39</v>
      </c>
      <c r="I98" s="27" t="s">
        <v>227</v>
      </c>
      <c r="J98" s="29">
        <v>50</v>
      </c>
      <c r="K98" s="60"/>
      <c r="L98" s="25" t="str">
        <f t="shared" si="5"/>
        <v>Sagittarius19°</v>
      </c>
      <c r="M98" s="53">
        <f t="shared" si="6"/>
        <v>101</v>
      </c>
      <c r="N98" s="41" t="s">
        <v>230</v>
      </c>
      <c r="O98" s="41" t="s">
        <v>211</v>
      </c>
      <c r="P98" s="42" t="s">
        <v>38</v>
      </c>
      <c r="Q98" s="41" t="s">
        <v>152</v>
      </c>
      <c r="R98" s="43">
        <v>40</v>
      </c>
      <c r="S98" s="40"/>
      <c r="T98" s="65"/>
    </row>
    <row r="99" spans="2:20" ht="21">
      <c r="B99" s="63"/>
      <c r="C99" s="58"/>
      <c r="D99" s="25" t="str">
        <f t="shared" si="4"/>
        <v>Gemini20°</v>
      </c>
      <c r="E99" s="26">
        <f t="shared" si="7"/>
        <v>81</v>
      </c>
      <c r="F99" s="27" t="s">
        <v>74</v>
      </c>
      <c r="G99" s="27" t="s">
        <v>53</v>
      </c>
      <c r="H99" s="28" t="s">
        <v>40</v>
      </c>
      <c r="I99" s="27" t="s">
        <v>228</v>
      </c>
      <c r="J99" s="29">
        <v>60</v>
      </c>
      <c r="K99" s="60"/>
      <c r="L99" s="25" t="str">
        <f t="shared" si="5"/>
        <v>Sagittarius20°</v>
      </c>
      <c r="M99" s="53">
        <f t="shared" si="6"/>
        <v>100</v>
      </c>
      <c r="N99" s="41" t="s">
        <v>230</v>
      </c>
      <c r="O99" s="41" t="s">
        <v>213</v>
      </c>
      <c r="P99" s="42" t="s">
        <v>125</v>
      </c>
      <c r="Q99" s="41" t="s">
        <v>151</v>
      </c>
      <c r="R99" s="43">
        <v>30</v>
      </c>
      <c r="S99" s="40"/>
      <c r="T99" s="65"/>
    </row>
    <row r="100" spans="2:20" ht="21">
      <c r="B100" s="63"/>
      <c r="C100" s="58"/>
      <c r="D100" s="25" t="str">
        <f t="shared" si="4"/>
        <v>Gemini21°</v>
      </c>
      <c r="E100" s="26">
        <f t="shared" si="7"/>
        <v>82</v>
      </c>
      <c r="F100" s="27" t="s">
        <v>74</v>
      </c>
      <c r="G100" s="27" t="s">
        <v>55</v>
      </c>
      <c r="H100" s="28" t="s">
        <v>45</v>
      </c>
      <c r="I100" s="27" t="s">
        <v>168</v>
      </c>
      <c r="J100" s="29">
        <v>70</v>
      </c>
      <c r="K100" s="60"/>
      <c r="L100" s="25" t="str">
        <f t="shared" si="5"/>
        <v>Sagittarius21°</v>
      </c>
      <c r="M100" s="53">
        <f t="shared" si="6"/>
        <v>99</v>
      </c>
      <c r="N100" s="41" t="s">
        <v>230</v>
      </c>
      <c r="O100" s="41" t="s">
        <v>54</v>
      </c>
      <c r="P100" s="42" t="s">
        <v>124</v>
      </c>
      <c r="Q100" s="41" t="s">
        <v>150</v>
      </c>
      <c r="R100" s="43">
        <v>20</v>
      </c>
      <c r="S100" s="40"/>
      <c r="T100" s="65"/>
    </row>
    <row r="101" spans="2:20" ht="21">
      <c r="B101" s="63"/>
      <c r="C101" s="58"/>
      <c r="D101" s="25" t="str">
        <f t="shared" si="4"/>
        <v>Gemini22°</v>
      </c>
      <c r="E101" s="26">
        <f t="shared" si="7"/>
        <v>83</v>
      </c>
      <c r="F101" s="27" t="s">
        <v>74</v>
      </c>
      <c r="G101" s="27" t="s">
        <v>57</v>
      </c>
      <c r="H101" s="28" t="s">
        <v>46</v>
      </c>
      <c r="I101" s="27" t="s">
        <v>169</v>
      </c>
      <c r="J101" s="29">
        <v>80</v>
      </c>
      <c r="K101" s="60"/>
      <c r="L101" s="25" t="str">
        <f t="shared" si="5"/>
        <v>Sagittarius22°</v>
      </c>
      <c r="M101" s="53">
        <f t="shared" si="6"/>
        <v>98</v>
      </c>
      <c r="N101" s="41" t="s">
        <v>230</v>
      </c>
      <c r="O101" s="41" t="s">
        <v>56</v>
      </c>
      <c r="P101" s="42" t="s">
        <v>123</v>
      </c>
      <c r="Q101" s="41" t="s">
        <v>149</v>
      </c>
      <c r="R101" s="43">
        <v>10</v>
      </c>
      <c r="S101" s="40"/>
      <c r="T101" s="65"/>
    </row>
    <row r="102" spans="2:20" ht="21">
      <c r="B102" s="63"/>
      <c r="C102" s="58"/>
      <c r="D102" s="25" t="str">
        <f t="shared" si="4"/>
        <v>Gemini23°</v>
      </c>
      <c r="E102" s="26">
        <f t="shared" si="7"/>
        <v>84</v>
      </c>
      <c r="F102" s="27" t="s">
        <v>74</v>
      </c>
      <c r="G102" s="27" t="s">
        <v>59</v>
      </c>
      <c r="H102" s="28" t="s">
        <v>44</v>
      </c>
      <c r="I102" s="27" t="s">
        <v>170</v>
      </c>
      <c r="J102" s="29">
        <v>90</v>
      </c>
      <c r="K102" s="60"/>
      <c r="L102" s="25" t="str">
        <f t="shared" si="5"/>
        <v>Sagittarius23°</v>
      </c>
      <c r="M102" s="53">
        <f t="shared" si="6"/>
        <v>97</v>
      </c>
      <c r="N102" s="41" t="s">
        <v>230</v>
      </c>
      <c r="O102" s="41" t="s">
        <v>58</v>
      </c>
      <c r="P102" s="42" t="s">
        <v>122</v>
      </c>
      <c r="Q102" s="41" t="s">
        <v>148</v>
      </c>
      <c r="R102" s="43">
        <v>9</v>
      </c>
      <c r="S102" s="40"/>
      <c r="T102" s="65"/>
    </row>
    <row r="103" spans="2:20" ht="21">
      <c r="B103" s="63"/>
      <c r="C103" s="58"/>
      <c r="D103" s="25" t="str">
        <f t="shared" si="4"/>
        <v>Gemini24°</v>
      </c>
      <c r="E103" s="26">
        <f t="shared" si="7"/>
        <v>85</v>
      </c>
      <c r="F103" s="27" t="s">
        <v>74</v>
      </c>
      <c r="G103" s="27" t="s">
        <v>61</v>
      </c>
      <c r="H103" s="28" t="s">
        <v>41</v>
      </c>
      <c r="I103" s="27" t="s">
        <v>171</v>
      </c>
      <c r="J103" s="29">
        <v>100</v>
      </c>
      <c r="K103" s="60"/>
      <c r="L103" s="25" t="str">
        <f t="shared" si="5"/>
        <v>Sagittarius24°</v>
      </c>
      <c r="M103" s="53">
        <f t="shared" si="6"/>
        <v>96</v>
      </c>
      <c r="N103" s="41" t="s">
        <v>230</v>
      </c>
      <c r="O103" s="41" t="s">
        <v>60</v>
      </c>
      <c r="P103" s="42" t="s">
        <v>33</v>
      </c>
      <c r="Q103" s="41" t="s">
        <v>147</v>
      </c>
      <c r="R103" s="43">
        <v>8</v>
      </c>
      <c r="S103" s="40"/>
      <c r="T103" s="65"/>
    </row>
    <row r="104" spans="2:20" ht="21">
      <c r="B104" s="63"/>
      <c r="C104" s="58"/>
      <c r="D104" s="25" t="str">
        <f t="shared" si="4"/>
        <v>Gemini25°</v>
      </c>
      <c r="E104" s="26">
        <f t="shared" si="7"/>
        <v>86</v>
      </c>
      <c r="F104" s="27" t="s">
        <v>74</v>
      </c>
      <c r="G104" s="27" t="s">
        <v>63</v>
      </c>
      <c r="H104" s="28" t="s">
        <v>42</v>
      </c>
      <c r="I104" s="27" t="s">
        <v>172</v>
      </c>
      <c r="J104" s="29">
        <v>200</v>
      </c>
      <c r="K104" s="60"/>
      <c r="L104" s="25" t="str">
        <f t="shared" si="5"/>
        <v>Sagittarius25°</v>
      </c>
      <c r="M104" s="53">
        <f t="shared" si="6"/>
        <v>95</v>
      </c>
      <c r="N104" s="41" t="s">
        <v>230</v>
      </c>
      <c r="O104" s="41" t="s">
        <v>62</v>
      </c>
      <c r="P104" s="42" t="s">
        <v>31</v>
      </c>
      <c r="Q104" s="41" t="s">
        <v>146</v>
      </c>
      <c r="R104" s="43">
        <v>7</v>
      </c>
      <c r="S104" s="40"/>
      <c r="T104" s="65"/>
    </row>
    <row r="105" spans="2:20" ht="21">
      <c r="B105" s="63"/>
      <c r="C105" s="58"/>
      <c r="D105" s="25" t="str">
        <f t="shared" si="4"/>
        <v>Gemini26°</v>
      </c>
      <c r="E105" s="26">
        <f t="shared" si="7"/>
        <v>87</v>
      </c>
      <c r="F105" s="27" t="s">
        <v>74</v>
      </c>
      <c r="G105" s="27" t="s">
        <v>65</v>
      </c>
      <c r="H105" s="28" t="s">
        <v>43</v>
      </c>
      <c r="I105" s="27" t="s">
        <v>173</v>
      </c>
      <c r="J105" s="29">
        <v>300</v>
      </c>
      <c r="K105" s="60"/>
      <c r="L105" s="25" t="str">
        <f t="shared" si="5"/>
        <v>Sagittarius26°</v>
      </c>
      <c r="M105" s="53">
        <f t="shared" si="6"/>
        <v>94</v>
      </c>
      <c r="N105" s="41" t="s">
        <v>230</v>
      </c>
      <c r="O105" s="41" t="s">
        <v>64</v>
      </c>
      <c r="P105" s="42" t="s">
        <v>26</v>
      </c>
      <c r="Q105" s="41" t="s">
        <v>145</v>
      </c>
      <c r="R105" s="43">
        <v>6</v>
      </c>
      <c r="S105" s="40"/>
      <c r="T105" s="65"/>
    </row>
    <row r="106" spans="2:20" ht="21">
      <c r="B106" s="63"/>
      <c r="C106" s="58"/>
      <c r="D106" s="25" t="str">
        <f t="shared" si="4"/>
        <v>Gemini27°</v>
      </c>
      <c r="E106" s="26">
        <f t="shared" si="7"/>
        <v>88</v>
      </c>
      <c r="F106" s="27" t="s">
        <v>74</v>
      </c>
      <c r="G106" s="27" t="s">
        <v>67</v>
      </c>
      <c r="H106" s="28" t="s">
        <v>34</v>
      </c>
      <c r="I106" s="27" t="s">
        <v>174</v>
      </c>
      <c r="J106" s="29">
        <v>400</v>
      </c>
      <c r="K106" s="60"/>
      <c r="L106" s="25" t="str">
        <f t="shared" si="5"/>
        <v>Sagittarius27°</v>
      </c>
      <c r="M106" s="53">
        <f t="shared" si="6"/>
        <v>93</v>
      </c>
      <c r="N106" s="41" t="s">
        <v>230</v>
      </c>
      <c r="O106" s="41" t="s">
        <v>66</v>
      </c>
      <c r="P106" s="42" t="s">
        <v>24</v>
      </c>
      <c r="Q106" s="41" t="s">
        <v>144</v>
      </c>
      <c r="R106" s="43">
        <v>5</v>
      </c>
      <c r="S106" s="40"/>
      <c r="T106" s="65"/>
    </row>
    <row r="107" spans="2:20" ht="21">
      <c r="B107" s="63"/>
      <c r="C107" s="58"/>
      <c r="D107" s="25" t="str">
        <f t="shared" si="4"/>
        <v>Gemini28°</v>
      </c>
      <c r="E107" s="26">
        <f t="shared" si="7"/>
        <v>89</v>
      </c>
      <c r="F107" s="27" t="s">
        <v>74</v>
      </c>
      <c r="G107" s="27" t="s">
        <v>69</v>
      </c>
      <c r="H107" s="28" t="s">
        <v>19</v>
      </c>
      <c r="I107" s="27" t="s">
        <v>214</v>
      </c>
      <c r="J107" s="29">
        <v>1</v>
      </c>
      <c r="K107" s="60"/>
      <c r="L107" s="25" t="str">
        <f t="shared" si="5"/>
        <v>Sagittarius28°</v>
      </c>
      <c r="M107" s="53">
        <f t="shared" si="6"/>
        <v>92</v>
      </c>
      <c r="N107" s="41" t="s">
        <v>230</v>
      </c>
      <c r="O107" s="41" t="s">
        <v>68</v>
      </c>
      <c r="P107" s="42" t="s">
        <v>121</v>
      </c>
      <c r="Q107" s="41" t="s">
        <v>143</v>
      </c>
      <c r="R107" s="43">
        <v>4</v>
      </c>
      <c r="S107" s="40"/>
      <c r="T107" s="65"/>
    </row>
    <row r="108" spans="2:20" ht="21">
      <c r="B108" s="63"/>
      <c r="C108" s="58"/>
      <c r="D108" s="25" t="str">
        <f t="shared" si="4"/>
        <v>Gemini29°</v>
      </c>
      <c r="E108" s="26">
        <f t="shared" si="7"/>
        <v>90</v>
      </c>
      <c r="F108" s="27" t="s">
        <v>74</v>
      </c>
      <c r="G108" s="27" t="s">
        <v>71</v>
      </c>
      <c r="H108" s="28" t="s">
        <v>27</v>
      </c>
      <c r="I108" s="27" t="s">
        <v>215</v>
      </c>
      <c r="J108" s="29">
        <v>2</v>
      </c>
      <c r="K108" s="60"/>
      <c r="L108" s="25" t="str">
        <f t="shared" si="5"/>
        <v>Sagittarius29°</v>
      </c>
      <c r="M108" s="53">
        <f t="shared" si="6"/>
        <v>91</v>
      </c>
      <c r="N108" s="41" t="s">
        <v>230</v>
      </c>
      <c r="O108" s="41" t="s">
        <v>70</v>
      </c>
      <c r="P108" s="42" t="s">
        <v>28</v>
      </c>
      <c r="Q108" s="41" t="s">
        <v>142</v>
      </c>
      <c r="R108" s="43">
        <v>3</v>
      </c>
      <c r="S108" s="40"/>
      <c r="T108" s="65"/>
    </row>
    <row r="109" spans="2:20" ht="21">
      <c r="B109" s="63"/>
      <c r="C109" s="58"/>
      <c r="D109" s="25" t="str">
        <f t="shared" si="4"/>
        <v>Cancer0°</v>
      </c>
      <c r="E109" s="26">
        <f t="shared" si="7"/>
        <v>91</v>
      </c>
      <c r="F109" s="27" t="s">
        <v>241</v>
      </c>
      <c r="G109" s="27" t="s">
        <v>237</v>
      </c>
      <c r="H109" s="28" t="s">
        <v>28</v>
      </c>
      <c r="I109" s="27" t="s">
        <v>216</v>
      </c>
      <c r="J109" s="29">
        <v>3</v>
      </c>
      <c r="K109" s="60"/>
      <c r="L109" s="25" t="str">
        <f t="shared" si="5"/>
        <v>Capricorn0°</v>
      </c>
      <c r="M109" s="53">
        <f t="shared" si="6"/>
        <v>90</v>
      </c>
      <c r="N109" s="41" t="s">
        <v>111</v>
      </c>
      <c r="O109" s="41" t="s">
        <v>51</v>
      </c>
      <c r="P109" s="42" t="s">
        <v>27</v>
      </c>
      <c r="Q109" s="41" t="s">
        <v>141</v>
      </c>
      <c r="R109" s="43">
        <v>2</v>
      </c>
      <c r="S109" s="40"/>
      <c r="T109" s="65"/>
    </row>
    <row r="110" spans="2:20" ht="21">
      <c r="B110" s="63"/>
      <c r="C110" s="58"/>
      <c r="D110" s="25" t="str">
        <f t="shared" si="4"/>
        <v>Cancer1°</v>
      </c>
      <c r="E110" s="26">
        <f t="shared" si="7"/>
        <v>92</v>
      </c>
      <c r="F110" s="27" t="s">
        <v>75</v>
      </c>
      <c r="G110" s="27" t="s">
        <v>176</v>
      </c>
      <c r="H110" s="28" t="s">
        <v>29</v>
      </c>
      <c r="I110" s="27" t="s">
        <v>217</v>
      </c>
      <c r="J110" s="29">
        <v>4</v>
      </c>
      <c r="K110" s="60"/>
      <c r="L110" s="25" t="str">
        <f t="shared" si="5"/>
        <v>Capricorn1°</v>
      </c>
      <c r="M110" s="53">
        <f t="shared" si="6"/>
        <v>89</v>
      </c>
      <c r="N110" s="41" t="s">
        <v>111</v>
      </c>
      <c r="O110" s="41" t="s">
        <v>175</v>
      </c>
      <c r="P110" s="42" t="s">
        <v>120</v>
      </c>
      <c r="Q110" s="41" t="s">
        <v>140</v>
      </c>
      <c r="R110" s="43">
        <v>1</v>
      </c>
      <c r="S110" s="40"/>
      <c r="T110" s="65"/>
    </row>
    <row r="111" spans="2:20" ht="21">
      <c r="B111" s="63"/>
      <c r="C111" s="58"/>
      <c r="D111" s="25" t="str">
        <f t="shared" si="4"/>
        <v>Cancer2°</v>
      </c>
      <c r="E111" s="26">
        <f t="shared" si="7"/>
        <v>93</v>
      </c>
      <c r="F111" s="27" t="s">
        <v>75</v>
      </c>
      <c r="G111" s="27" t="s">
        <v>178</v>
      </c>
      <c r="H111" s="28" t="s">
        <v>24</v>
      </c>
      <c r="I111" s="27" t="s">
        <v>218</v>
      </c>
      <c r="J111" s="29">
        <v>5</v>
      </c>
      <c r="K111" s="60"/>
      <c r="L111" s="25" t="str">
        <f t="shared" si="5"/>
        <v>Capricorn2°</v>
      </c>
      <c r="M111" s="53">
        <f t="shared" si="6"/>
        <v>88</v>
      </c>
      <c r="N111" s="41" t="s">
        <v>111</v>
      </c>
      <c r="O111" s="41" t="s">
        <v>177</v>
      </c>
      <c r="P111" s="42" t="s">
        <v>34</v>
      </c>
      <c r="Q111" s="41" t="s">
        <v>161</v>
      </c>
      <c r="R111" s="43">
        <v>400</v>
      </c>
      <c r="S111" s="40"/>
      <c r="T111" s="65"/>
    </row>
    <row r="112" spans="2:20" ht="21">
      <c r="B112" s="63"/>
      <c r="C112" s="58"/>
      <c r="D112" s="25" t="str">
        <f t="shared" si="4"/>
        <v>Cancer3°</v>
      </c>
      <c r="E112" s="26">
        <f t="shared" si="7"/>
        <v>94</v>
      </c>
      <c r="F112" s="27" t="s">
        <v>75</v>
      </c>
      <c r="G112" s="27" t="s">
        <v>180</v>
      </c>
      <c r="H112" s="28" t="s">
        <v>26</v>
      </c>
      <c r="I112" s="27" t="s">
        <v>219</v>
      </c>
      <c r="J112" s="29">
        <v>6</v>
      </c>
      <c r="K112" s="60"/>
      <c r="L112" s="25" t="str">
        <f t="shared" si="5"/>
        <v>Capricorn3°</v>
      </c>
      <c r="M112" s="53">
        <f t="shared" si="6"/>
        <v>87</v>
      </c>
      <c r="N112" s="41" t="s">
        <v>111</v>
      </c>
      <c r="O112" s="41" t="s">
        <v>179</v>
      </c>
      <c r="P112" s="42" t="s">
        <v>129</v>
      </c>
      <c r="Q112" s="41" t="s">
        <v>160</v>
      </c>
      <c r="R112" s="43">
        <v>300</v>
      </c>
      <c r="S112" s="40"/>
      <c r="T112" s="65"/>
    </row>
    <row r="113" spans="2:20" ht="21">
      <c r="B113" s="63"/>
      <c r="C113" s="58"/>
      <c r="D113" s="25" t="str">
        <f t="shared" si="4"/>
        <v>Cancer4°</v>
      </c>
      <c r="E113" s="26">
        <f t="shared" si="7"/>
        <v>95</v>
      </c>
      <c r="F113" s="27" t="s">
        <v>75</v>
      </c>
      <c r="G113" s="27" t="s">
        <v>182</v>
      </c>
      <c r="H113" s="28" t="s">
        <v>31</v>
      </c>
      <c r="I113" s="27" t="s">
        <v>220</v>
      </c>
      <c r="J113" s="29">
        <v>7</v>
      </c>
      <c r="K113" s="60"/>
      <c r="L113" s="25" t="str">
        <f t="shared" si="5"/>
        <v>Capricorn4°</v>
      </c>
      <c r="M113" s="53">
        <f t="shared" si="6"/>
        <v>86</v>
      </c>
      <c r="N113" s="41" t="s">
        <v>111</v>
      </c>
      <c r="O113" s="41" t="s">
        <v>181</v>
      </c>
      <c r="P113" s="42" t="s">
        <v>128</v>
      </c>
      <c r="Q113" s="41" t="s">
        <v>159</v>
      </c>
      <c r="R113" s="43">
        <v>200</v>
      </c>
      <c r="S113" s="40"/>
      <c r="T113" s="65"/>
    </row>
    <row r="114" spans="2:20" ht="21">
      <c r="B114" s="63"/>
      <c r="C114" s="58"/>
      <c r="D114" s="25" t="str">
        <f t="shared" si="4"/>
        <v>Cancer5°</v>
      </c>
      <c r="E114" s="26">
        <f t="shared" si="7"/>
        <v>96</v>
      </c>
      <c r="F114" s="27" t="s">
        <v>75</v>
      </c>
      <c r="G114" s="27" t="s">
        <v>184</v>
      </c>
      <c r="H114" s="28" t="s">
        <v>33</v>
      </c>
      <c r="I114" s="27" t="s">
        <v>221</v>
      </c>
      <c r="J114" s="29">
        <v>8</v>
      </c>
      <c r="K114" s="60"/>
      <c r="L114" s="25" t="str">
        <f t="shared" si="5"/>
        <v>Capricorn5°</v>
      </c>
      <c r="M114" s="53">
        <f t="shared" si="6"/>
        <v>85</v>
      </c>
      <c r="N114" s="41" t="s">
        <v>111</v>
      </c>
      <c r="O114" s="41" t="s">
        <v>183</v>
      </c>
      <c r="P114" s="42" t="s">
        <v>41</v>
      </c>
      <c r="Q114" s="41" t="s">
        <v>158</v>
      </c>
      <c r="R114" s="43">
        <v>100</v>
      </c>
      <c r="S114" s="40"/>
      <c r="T114" s="65"/>
    </row>
    <row r="115" spans="2:20" ht="21">
      <c r="B115" s="63"/>
      <c r="C115" s="58"/>
      <c r="D115" s="25" t="str">
        <f t="shared" si="4"/>
        <v>Cancer6°</v>
      </c>
      <c r="E115" s="26">
        <f t="shared" si="7"/>
        <v>97</v>
      </c>
      <c r="F115" s="27" t="s">
        <v>75</v>
      </c>
      <c r="G115" s="27" t="s">
        <v>186</v>
      </c>
      <c r="H115" s="28" t="s">
        <v>235</v>
      </c>
      <c r="I115" s="27" t="s">
        <v>222</v>
      </c>
      <c r="J115" s="29">
        <v>9</v>
      </c>
      <c r="K115" s="60"/>
      <c r="L115" s="25" t="str">
        <f t="shared" si="5"/>
        <v>Capricorn6°</v>
      </c>
      <c r="M115" s="53">
        <f t="shared" si="6"/>
        <v>84</v>
      </c>
      <c r="N115" s="41" t="s">
        <v>111</v>
      </c>
      <c r="O115" s="41" t="s">
        <v>185</v>
      </c>
      <c r="P115" s="42" t="s">
        <v>44</v>
      </c>
      <c r="Q115" s="41" t="s">
        <v>157</v>
      </c>
      <c r="R115" s="43">
        <v>90</v>
      </c>
      <c r="S115" s="40"/>
      <c r="T115" s="65"/>
    </row>
    <row r="116" spans="2:20" ht="21">
      <c r="B116" s="63"/>
      <c r="C116" s="58"/>
      <c r="D116" s="25" t="str">
        <f t="shared" si="4"/>
        <v>Cancer7°</v>
      </c>
      <c r="E116" s="26">
        <f t="shared" si="7"/>
        <v>98</v>
      </c>
      <c r="F116" s="27" t="s">
        <v>75</v>
      </c>
      <c r="G116" s="27" t="s">
        <v>188</v>
      </c>
      <c r="H116" s="28" t="s">
        <v>35</v>
      </c>
      <c r="I116" s="27" t="s">
        <v>223</v>
      </c>
      <c r="J116" s="29">
        <v>10</v>
      </c>
      <c r="K116" s="60"/>
      <c r="L116" s="25" t="str">
        <f t="shared" si="5"/>
        <v>Capricorn7°</v>
      </c>
      <c r="M116" s="53">
        <f t="shared" si="6"/>
        <v>83</v>
      </c>
      <c r="N116" s="41" t="s">
        <v>111</v>
      </c>
      <c r="O116" s="41" t="s">
        <v>187</v>
      </c>
      <c r="P116" s="42" t="s">
        <v>127</v>
      </c>
      <c r="Q116" s="41" t="s">
        <v>156</v>
      </c>
      <c r="R116" s="43">
        <v>80</v>
      </c>
      <c r="S116" s="40"/>
      <c r="T116" s="65"/>
    </row>
    <row r="117" spans="2:20" ht="21">
      <c r="B117" s="63"/>
      <c r="C117" s="58"/>
      <c r="D117" s="25" t="str">
        <f t="shared" si="4"/>
        <v>Cancer8°</v>
      </c>
      <c r="E117" s="26">
        <f t="shared" si="7"/>
        <v>99</v>
      </c>
      <c r="F117" s="27" t="s">
        <v>75</v>
      </c>
      <c r="G117" s="27" t="s">
        <v>190</v>
      </c>
      <c r="H117" s="28" t="s">
        <v>36</v>
      </c>
      <c r="I117" s="27" t="s">
        <v>224</v>
      </c>
      <c r="J117" s="29">
        <v>20</v>
      </c>
      <c r="K117" s="60"/>
      <c r="L117" s="25" t="str">
        <f t="shared" si="5"/>
        <v>Capricorn8°</v>
      </c>
      <c r="M117" s="53">
        <f t="shared" si="6"/>
        <v>82</v>
      </c>
      <c r="N117" s="41" t="s">
        <v>111</v>
      </c>
      <c r="O117" s="41" t="s">
        <v>189</v>
      </c>
      <c r="P117" s="42" t="s">
        <v>126</v>
      </c>
      <c r="Q117" s="41" t="s">
        <v>155</v>
      </c>
      <c r="R117" s="43">
        <v>70</v>
      </c>
      <c r="S117" s="40"/>
      <c r="T117" s="65"/>
    </row>
    <row r="118" spans="2:20" ht="21">
      <c r="B118" s="63"/>
      <c r="C118" s="58"/>
      <c r="D118" s="25" t="str">
        <f t="shared" si="4"/>
        <v>Cancer9°</v>
      </c>
      <c r="E118" s="26">
        <f t="shared" si="7"/>
        <v>100</v>
      </c>
      <c r="F118" s="27" t="s">
        <v>75</v>
      </c>
      <c r="G118" s="27" t="s">
        <v>192</v>
      </c>
      <c r="H118" s="28" t="s">
        <v>37</v>
      </c>
      <c r="I118" s="27" t="s">
        <v>225</v>
      </c>
      <c r="J118" s="29">
        <v>30</v>
      </c>
      <c r="K118" s="60"/>
      <c r="L118" s="25" t="str">
        <f t="shared" si="5"/>
        <v>Capricorn9°</v>
      </c>
      <c r="M118" s="53">
        <f t="shared" si="6"/>
        <v>81</v>
      </c>
      <c r="N118" s="41" t="s">
        <v>111</v>
      </c>
      <c r="O118" s="41" t="s">
        <v>191</v>
      </c>
      <c r="P118" s="42" t="s">
        <v>40</v>
      </c>
      <c r="Q118" s="41" t="s">
        <v>154</v>
      </c>
      <c r="R118" s="43">
        <v>60</v>
      </c>
      <c r="S118" s="40"/>
      <c r="T118" s="65"/>
    </row>
    <row r="119" spans="2:20" ht="21">
      <c r="B119" s="63"/>
      <c r="C119" s="58"/>
      <c r="D119" s="25" t="str">
        <f t="shared" si="4"/>
        <v>Cancer10°</v>
      </c>
      <c r="E119" s="26">
        <f t="shared" si="7"/>
        <v>101</v>
      </c>
      <c r="F119" s="27" t="s">
        <v>75</v>
      </c>
      <c r="G119" s="27" t="s">
        <v>194</v>
      </c>
      <c r="H119" s="28" t="s">
        <v>38</v>
      </c>
      <c r="I119" s="27" t="s">
        <v>226</v>
      </c>
      <c r="J119" s="29">
        <v>40</v>
      </c>
      <c r="K119" s="60"/>
      <c r="L119" s="25" t="str">
        <f t="shared" si="5"/>
        <v>Capricorn10°</v>
      </c>
      <c r="M119" s="53">
        <f t="shared" si="6"/>
        <v>80</v>
      </c>
      <c r="N119" s="41" t="s">
        <v>111</v>
      </c>
      <c r="O119" s="41" t="s">
        <v>193</v>
      </c>
      <c r="P119" s="42" t="s">
        <v>39</v>
      </c>
      <c r="Q119" s="41" t="s">
        <v>153</v>
      </c>
      <c r="R119" s="43">
        <v>50</v>
      </c>
      <c r="S119" s="40"/>
      <c r="T119" s="65"/>
    </row>
    <row r="120" spans="2:20" ht="21">
      <c r="B120" s="63"/>
      <c r="C120" s="58"/>
      <c r="D120" s="25" t="str">
        <f t="shared" si="4"/>
        <v>Cancer11°</v>
      </c>
      <c r="E120" s="26">
        <f t="shared" si="7"/>
        <v>102</v>
      </c>
      <c r="F120" s="27" t="s">
        <v>75</v>
      </c>
      <c r="G120" s="27" t="s">
        <v>196</v>
      </c>
      <c r="H120" s="28" t="s">
        <v>39</v>
      </c>
      <c r="I120" s="27" t="s">
        <v>227</v>
      </c>
      <c r="J120" s="29">
        <v>50</v>
      </c>
      <c r="K120" s="60"/>
      <c r="L120" s="25" t="str">
        <f t="shared" si="5"/>
        <v>Capricorn11°</v>
      </c>
      <c r="M120" s="53">
        <f t="shared" si="6"/>
        <v>79</v>
      </c>
      <c r="N120" s="41" t="s">
        <v>111</v>
      </c>
      <c r="O120" s="41" t="s">
        <v>195</v>
      </c>
      <c r="P120" s="42" t="s">
        <v>38</v>
      </c>
      <c r="Q120" s="41" t="s">
        <v>152</v>
      </c>
      <c r="R120" s="43">
        <v>40</v>
      </c>
      <c r="S120" s="40"/>
      <c r="T120" s="65"/>
    </row>
    <row r="121" spans="2:20" ht="21">
      <c r="B121" s="63"/>
      <c r="C121" s="58"/>
      <c r="D121" s="25" t="str">
        <f t="shared" si="4"/>
        <v>Cancer12°</v>
      </c>
      <c r="E121" s="26">
        <f t="shared" si="7"/>
        <v>103</v>
      </c>
      <c r="F121" s="27" t="s">
        <v>75</v>
      </c>
      <c r="G121" s="27" t="s">
        <v>198</v>
      </c>
      <c r="H121" s="28" t="s">
        <v>40</v>
      </c>
      <c r="I121" s="27" t="s">
        <v>228</v>
      </c>
      <c r="J121" s="29">
        <v>60</v>
      </c>
      <c r="K121" s="60"/>
      <c r="L121" s="25" t="str">
        <f t="shared" si="5"/>
        <v>Capricorn12°</v>
      </c>
      <c r="M121" s="53">
        <f t="shared" si="6"/>
        <v>78</v>
      </c>
      <c r="N121" s="41" t="s">
        <v>111</v>
      </c>
      <c r="O121" s="41" t="s">
        <v>197</v>
      </c>
      <c r="P121" s="42" t="s">
        <v>125</v>
      </c>
      <c r="Q121" s="41" t="s">
        <v>151</v>
      </c>
      <c r="R121" s="43">
        <v>30</v>
      </c>
      <c r="S121" s="40"/>
      <c r="T121" s="65"/>
    </row>
    <row r="122" spans="2:20" ht="21">
      <c r="B122" s="63"/>
      <c r="C122" s="58"/>
      <c r="D122" s="25" t="str">
        <f t="shared" si="4"/>
        <v>Cancer13°</v>
      </c>
      <c r="E122" s="26">
        <f t="shared" si="7"/>
        <v>104</v>
      </c>
      <c r="F122" s="27" t="s">
        <v>75</v>
      </c>
      <c r="G122" s="27" t="s">
        <v>200</v>
      </c>
      <c r="H122" s="28" t="s">
        <v>45</v>
      </c>
      <c r="I122" s="27" t="s">
        <v>168</v>
      </c>
      <c r="J122" s="29">
        <v>70</v>
      </c>
      <c r="K122" s="60"/>
      <c r="L122" s="25" t="str">
        <f t="shared" si="5"/>
        <v>Capricorn13°</v>
      </c>
      <c r="M122" s="53">
        <f t="shared" si="6"/>
        <v>77</v>
      </c>
      <c r="N122" s="41" t="s">
        <v>111</v>
      </c>
      <c r="O122" s="41" t="s">
        <v>199</v>
      </c>
      <c r="P122" s="42" t="s">
        <v>124</v>
      </c>
      <c r="Q122" s="41" t="s">
        <v>150</v>
      </c>
      <c r="R122" s="43">
        <v>20</v>
      </c>
      <c r="S122" s="40"/>
      <c r="T122" s="65"/>
    </row>
    <row r="123" spans="2:20" ht="21">
      <c r="B123" s="63"/>
      <c r="C123" s="58"/>
      <c r="D123" s="25" t="str">
        <f t="shared" si="4"/>
        <v>Cancer14°</v>
      </c>
      <c r="E123" s="26">
        <f t="shared" si="7"/>
        <v>105</v>
      </c>
      <c r="F123" s="27" t="s">
        <v>75</v>
      </c>
      <c r="G123" s="27" t="s">
        <v>202</v>
      </c>
      <c r="H123" s="28" t="s">
        <v>46</v>
      </c>
      <c r="I123" s="27" t="s">
        <v>169</v>
      </c>
      <c r="J123" s="29">
        <v>80</v>
      </c>
      <c r="K123" s="60"/>
      <c r="L123" s="25" t="str">
        <f t="shared" si="5"/>
        <v>Capricorn14°</v>
      </c>
      <c r="M123" s="53">
        <f t="shared" si="6"/>
        <v>76</v>
      </c>
      <c r="N123" s="41" t="s">
        <v>111</v>
      </c>
      <c r="O123" s="41" t="s">
        <v>201</v>
      </c>
      <c r="P123" s="42" t="s">
        <v>123</v>
      </c>
      <c r="Q123" s="41" t="s">
        <v>149</v>
      </c>
      <c r="R123" s="43">
        <v>10</v>
      </c>
      <c r="S123" s="40"/>
      <c r="T123" s="65"/>
    </row>
    <row r="124" spans="2:20" ht="21">
      <c r="B124" s="63"/>
      <c r="C124" s="58"/>
      <c r="D124" s="25" t="str">
        <f t="shared" si="4"/>
        <v>Cancer15°</v>
      </c>
      <c r="E124" s="26">
        <f t="shared" si="7"/>
        <v>106</v>
      </c>
      <c r="F124" s="27" t="s">
        <v>75</v>
      </c>
      <c r="G124" s="27" t="s">
        <v>204</v>
      </c>
      <c r="H124" s="28" t="s">
        <v>44</v>
      </c>
      <c r="I124" s="27" t="s">
        <v>170</v>
      </c>
      <c r="J124" s="29">
        <v>90</v>
      </c>
      <c r="K124" s="60"/>
      <c r="L124" s="25" t="str">
        <f t="shared" si="5"/>
        <v>Capricorn15°</v>
      </c>
      <c r="M124" s="53">
        <f t="shared" si="6"/>
        <v>75</v>
      </c>
      <c r="N124" s="41" t="s">
        <v>111</v>
      </c>
      <c r="O124" s="41" t="s">
        <v>203</v>
      </c>
      <c r="P124" s="42" t="s">
        <v>122</v>
      </c>
      <c r="Q124" s="41" t="s">
        <v>148</v>
      </c>
      <c r="R124" s="43">
        <v>9</v>
      </c>
      <c r="S124" s="40"/>
      <c r="T124" s="65"/>
    </row>
    <row r="125" spans="2:20" ht="21">
      <c r="B125" s="63"/>
      <c r="C125" s="58"/>
      <c r="D125" s="25" t="str">
        <f t="shared" si="4"/>
        <v>Cancer16°</v>
      </c>
      <c r="E125" s="26">
        <f t="shared" si="7"/>
        <v>107</v>
      </c>
      <c r="F125" s="27" t="s">
        <v>75</v>
      </c>
      <c r="G125" s="27" t="s">
        <v>206</v>
      </c>
      <c r="H125" s="28" t="s">
        <v>41</v>
      </c>
      <c r="I125" s="27" t="s">
        <v>171</v>
      </c>
      <c r="J125" s="29">
        <v>100</v>
      </c>
      <c r="K125" s="60"/>
      <c r="L125" s="25" t="str">
        <f t="shared" si="5"/>
        <v>Capricorn16°</v>
      </c>
      <c r="M125" s="53">
        <f t="shared" si="6"/>
        <v>74</v>
      </c>
      <c r="N125" s="41" t="s">
        <v>111</v>
      </c>
      <c r="O125" s="41" t="s">
        <v>205</v>
      </c>
      <c r="P125" s="42" t="s">
        <v>33</v>
      </c>
      <c r="Q125" s="41" t="s">
        <v>147</v>
      </c>
      <c r="R125" s="43">
        <v>8</v>
      </c>
      <c r="S125" s="40"/>
      <c r="T125" s="65"/>
    </row>
    <row r="126" spans="2:20" ht="21">
      <c r="B126" s="63"/>
      <c r="C126" s="58"/>
      <c r="D126" s="25" t="str">
        <f t="shared" si="4"/>
        <v>Cancer17°</v>
      </c>
      <c r="E126" s="26">
        <f t="shared" si="7"/>
        <v>108</v>
      </c>
      <c r="F126" s="27" t="s">
        <v>75</v>
      </c>
      <c r="G126" s="27" t="s">
        <v>208</v>
      </c>
      <c r="H126" s="28" t="s">
        <v>42</v>
      </c>
      <c r="I126" s="27" t="s">
        <v>172</v>
      </c>
      <c r="J126" s="29">
        <v>200</v>
      </c>
      <c r="K126" s="60"/>
      <c r="L126" s="25" t="str">
        <f t="shared" si="5"/>
        <v>Capricorn17°</v>
      </c>
      <c r="M126" s="53">
        <f t="shared" si="6"/>
        <v>73</v>
      </c>
      <c r="N126" s="41" t="s">
        <v>111</v>
      </c>
      <c r="O126" s="41" t="s">
        <v>207</v>
      </c>
      <c r="P126" s="42" t="s">
        <v>31</v>
      </c>
      <c r="Q126" s="41" t="s">
        <v>146</v>
      </c>
      <c r="R126" s="43">
        <v>7</v>
      </c>
      <c r="S126" s="40"/>
      <c r="T126" s="65"/>
    </row>
    <row r="127" spans="2:20" ht="21">
      <c r="B127" s="63"/>
      <c r="C127" s="58"/>
      <c r="D127" s="25" t="str">
        <f t="shared" si="4"/>
        <v>Cancer18°</v>
      </c>
      <c r="E127" s="26">
        <f t="shared" si="7"/>
        <v>109</v>
      </c>
      <c r="F127" s="27" t="s">
        <v>75</v>
      </c>
      <c r="G127" s="27" t="s">
        <v>210</v>
      </c>
      <c r="H127" s="28" t="s">
        <v>43</v>
      </c>
      <c r="I127" s="27" t="s">
        <v>173</v>
      </c>
      <c r="J127" s="29">
        <v>300</v>
      </c>
      <c r="K127" s="60"/>
      <c r="L127" s="25" t="str">
        <f t="shared" si="5"/>
        <v>Capricorn18°</v>
      </c>
      <c r="M127" s="53">
        <f t="shared" si="6"/>
        <v>72</v>
      </c>
      <c r="N127" s="41" t="s">
        <v>111</v>
      </c>
      <c r="O127" s="41" t="s">
        <v>209</v>
      </c>
      <c r="P127" s="42" t="s">
        <v>26</v>
      </c>
      <c r="Q127" s="41" t="s">
        <v>145</v>
      </c>
      <c r="R127" s="43">
        <v>6</v>
      </c>
      <c r="S127" s="40"/>
      <c r="T127" s="65"/>
    </row>
    <row r="128" spans="2:20" ht="21">
      <c r="B128" s="63"/>
      <c r="C128" s="58"/>
      <c r="D128" s="25" t="str">
        <f t="shared" si="4"/>
        <v>Cancer19°</v>
      </c>
      <c r="E128" s="26">
        <f t="shared" si="7"/>
        <v>110</v>
      </c>
      <c r="F128" s="27" t="s">
        <v>75</v>
      </c>
      <c r="G128" s="27" t="s">
        <v>212</v>
      </c>
      <c r="H128" s="28" t="s">
        <v>34</v>
      </c>
      <c r="I128" s="27" t="s">
        <v>174</v>
      </c>
      <c r="J128" s="29">
        <v>400</v>
      </c>
      <c r="K128" s="60"/>
      <c r="L128" s="25" t="str">
        <f t="shared" si="5"/>
        <v>Capricorn19°</v>
      </c>
      <c r="M128" s="53">
        <f t="shared" si="6"/>
        <v>71</v>
      </c>
      <c r="N128" s="41" t="s">
        <v>111</v>
      </c>
      <c r="O128" s="41" t="s">
        <v>211</v>
      </c>
      <c r="P128" s="42" t="s">
        <v>24</v>
      </c>
      <c r="Q128" s="41" t="s">
        <v>144</v>
      </c>
      <c r="R128" s="43">
        <v>5</v>
      </c>
      <c r="S128" s="40"/>
      <c r="T128" s="65"/>
    </row>
    <row r="129" spans="2:20" ht="21">
      <c r="B129" s="63"/>
      <c r="C129" s="58"/>
      <c r="D129" s="25" t="str">
        <f t="shared" si="4"/>
        <v>Cancer20°</v>
      </c>
      <c r="E129" s="26">
        <f t="shared" si="7"/>
        <v>111</v>
      </c>
      <c r="F129" s="27" t="s">
        <v>75</v>
      </c>
      <c r="G129" s="27" t="s">
        <v>53</v>
      </c>
      <c r="H129" s="28" t="s">
        <v>19</v>
      </c>
      <c r="I129" s="27" t="s">
        <v>214</v>
      </c>
      <c r="J129" s="29">
        <v>1</v>
      </c>
      <c r="K129" s="60"/>
      <c r="L129" s="25" t="str">
        <f t="shared" si="5"/>
        <v>Capricorn20°</v>
      </c>
      <c r="M129" s="53">
        <f t="shared" si="6"/>
        <v>70</v>
      </c>
      <c r="N129" s="41" t="s">
        <v>111</v>
      </c>
      <c r="O129" s="41" t="s">
        <v>213</v>
      </c>
      <c r="P129" s="42" t="s">
        <v>121</v>
      </c>
      <c r="Q129" s="41" t="s">
        <v>143</v>
      </c>
      <c r="R129" s="43">
        <v>4</v>
      </c>
      <c r="S129" s="40"/>
      <c r="T129" s="65"/>
    </row>
    <row r="130" spans="2:20" ht="21">
      <c r="B130" s="63"/>
      <c r="C130" s="58"/>
      <c r="D130" s="25" t="str">
        <f t="shared" si="4"/>
        <v>Cancer21°</v>
      </c>
      <c r="E130" s="26">
        <f t="shared" si="7"/>
        <v>112</v>
      </c>
      <c r="F130" s="27" t="s">
        <v>75</v>
      </c>
      <c r="G130" s="27" t="s">
        <v>55</v>
      </c>
      <c r="H130" s="28" t="s">
        <v>27</v>
      </c>
      <c r="I130" s="27" t="s">
        <v>215</v>
      </c>
      <c r="J130" s="29">
        <v>2</v>
      </c>
      <c r="K130" s="60"/>
      <c r="L130" s="25" t="str">
        <f t="shared" si="5"/>
        <v>Capricorn21°</v>
      </c>
      <c r="M130" s="53">
        <f t="shared" si="6"/>
        <v>69</v>
      </c>
      <c r="N130" s="41" t="s">
        <v>111</v>
      </c>
      <c r="O130" s="41" t="s">
        <v>54</v>
      </c>
      <c r="P130" s="42" t="s">
        <v>28</v>
      </c>
      <c r="Q130" s="41" t="s">
        <v>142</v>
      </c>
      <c r="R130" s="43">
        <v>3</v>
      </c>
      <c r="S130" s="40"/>
      <c r="T130" s="65"/>
    </row>
    <row r="131" spans="2:20" ht="21">
      <c r="B131" s="63"/>
      <c r="C131" s="58"/>
      <c r="D131" s="25" t="str">
        <f t="shared" si="4"/>
        <v>Cancer22°</v>
      </c>
      <c r="E131" s="26">
        <f t="shared" si="7"/>
        <v>113</v>
      </c>
      <c r="F131" s="27" t="s">
        <v>75</v>
      </c>
      <c r="G131" s="27" t="s">
        <v>57</v>
      </c>
      <c r="H131" s="28" t="s">
        <v>28</v>
      </c>
      <c r="I131" s="27" t="s">
        <v>216</v>
      </c>
      <c r="J131" s="29">
        <v>3</v>
      </c>
      <c r="K131" s="60"/>
      <c r="L131" s="25" t="str">
        <f t="shared" si="5"/>
        <v>Capricorn22°</v>
      </c>
      <c r="M131" s="53">
        <f t="shared" si="6"/>
        <v>68</v>
      </c>
      <c r="N131" s="41" t="s">
        <v>111</v>
      </c>
      <c r="O131" s="41" t="s">
        <v>56</v>
      </c>
      <c r="P131" s="42" t="s">
        <v>27</v>
      </c>
      <c r="Q131" s="41" t="s">
        <v>141</v>
      </c>
      <c r="R131" s="43">
        <v>2</v>
      </c>
      <c r="S131" s="40"/>
      <c r="T131" s="65"/>
    </row>
    <row r="132" spans="2:20" ht="21">
      <c r="B132" s="63"/>
      <c r="C132" s="58"/>
      <c r="D132" s="25" t="str">
        <f t="shared" si="4"/>
        <v>Cancer23°</v>
      </c>
      <c r="E132" s="26">
        <f t="shared" si="7"/>
        <v>114</v>
      </c>
      <c r="F132" s="27" t="s">
        <v>75</v>
      </c>
      <c r="G132" s="27" t="s">
        <v>59</v>
      </c>
      <c r="H132" s="28" t="s">
        <v>29</v>
      </c>
      <c r="I132" s="27" t="s">
        <v>217</v>
      </c>
      <c r="J132" s="29">
        <v>4</v>
      </c>
      <c r="K132" s="60"/>
      <c r="L132" s="25" t="str">
        <f t="shared" si="5"/>
        <v>Capricorn23°</v>
      </c>
      <c r="M132" s="53">
        <f t="shared" si="6"/>
        <v>67</v>
      </c>
      <c r="N132" s="41" t="s">
        <v>111</v>
      </c>
      <c r="O132" s="41" t="s">
        <v>58</v>
      </c>
      <c r="P132" s="42" t="s">
        <v>120</v>
      </c>
      <c r="Q132" s="41" t="s">
        <v>140</v>
      </c>
      <c r="R132" s="43">
        <v>1</v>
      </c>
      <c r="S132" s="40"/>
      <c r="T132" s="65"/>
    </row>
    <row r="133" spans="2:20" ht="21">
      <c r="B133" s="63"/>
      <c r="C133" s="58"/>
      <c r="D133" s="25" t="str">
        <f t="shared" si="4"/>
        <v>Cancer24°</v>
      </c>
      <c r="E133" s="26">
        <f t="shared" si="7"/>
        <v>115</v>
      </c>
      <c r="F133" s="27" t="s">
        <v>75</v>
      </c>
      <c r="G133" s="27" t="s">
        <v>61</v>
      </c>
      <c r="H133" s="28" t="s">
        <v>24</v>
      </c>
      <c r="I133" s="27" t="s">
        <v>218</v>
      </c>
      <c r="J133" s="29">
        <v>5</v>
      </c>
      <c r="K133" s="60"/>
      <c r="L133" s="25" t="str">
        <f t="shared" si="5"/>
        <v>Capricorn24°</v>
      </c>
      <c r="M133" s="53">
        <f t="shared" si="6"/>
        <v>66</v>
      </c>
      <c r="N133" s="41" t="s">
        <v>111</v>
      </c>
      <c r="O133" s="41" t="s">
        <v>60</v>
      </c>
      <c r="P133" s="42" t="s">
        <v>34</v>
      </c>
      <c r="Q133" s="41" t="s">
        <v>161</v>
      </c>
      <c r="R133" s="43">
        <v>400</v>
      </c>
      <c r="S133" s="40"/>
      <c r="T133" s="65"/>
    </row>
    <row r="134" spans="2:20" ht="21">
      <c r="B134" s="63"/>
      <c r="C134" s="58"/>
      <c r="D134" s="25" t="str">
        <f t="shared" si="4"/>
        <v>Cancer25°</v>
      </c>
      <c r="E134" s="26">
        <f t="shared" si="7"/>
        <v>116</v>
      </c>
      <c r="F134" s="27" t="s">
        <v>75</v>
      </c>
      <c r="G134" s="27" t="s">
        <v>63</v>
      </c>
      <c r="H134" s="28" t="s">
        <v>26</v>
      </c>
      <c r="I134" s="27" t="s">
        <v>219</v>
      </c>
      <c r="J134" s="29">
        <v>6</v>
      </c>
      <c r="K134" s="60"/>
      <c r="L134" s="25" t="str">
        <f t="shared" si="5"/>
        <v>Capricorn25°</v>
      </c>
      <c r="M134" s="53">
        <f t="shared" si="6"/>
        <v>65</v>
      </c>
      <c r="N134" s="41" t="s">
        <v>111</v>
      </c>
      <c r="O134" s="41" t="s">
        <v>62</v>
      </c>
      <c r="P134" s="42" t="s">
        <v>129</v>
      </c>
      <c r="Q134" s="41" t="s">
        <v>160</v>
      </c>
      <c r="R134" s="43">
        <v>300</v>
      </c>
      <c r="S134" s="40"/>
      <c r="T134" s="65"/>
    </row>
    <row r="135" spans="2:20" ht="21">
      <c r="B135" s="63"/>
      <c r="C135" s="58"/>
      <c r="D135" s="25" t="str">
        <f t="shared" si="4"/>
        <v>Cancer26°</v>
      </c>
      <c r="E135" s="26">
        <f t="shared" si="7"/>
        <v>117</v>
      </c>
      <c r="F135" s="27" t="s">
        <v>75</v>
      </c>
      <c r="G135" s="27" t="s">
        <v>65</v>
      </c>
      <c r="H135" s="28" t="s">
        <v>31</v>
      </c>
      <c r="I135" s="27" t="s">
        <v>220</v>
      </c>
      <c r="J135" s="29">
        <v>7</v>
      </c>
      <c r="K135" s="60"/>
      <c r="L135" s="25" t="str">
        <f t="shared" si="5"/>
        <v>Capricorn26°</v>
      </c>
      <c r="M135" s="53">
        <f t="shared" si="6"/>
        <v>64</v>
      </c>
      <c r="N135" s="41" t="s">
        <v>111</v>
      </c>
      <c r="O135" s="41" t="s">
        <v>64</v>
      </c>
      <c r="P135" s="42" t="s">
        <v>128</v>
      </c>
      <c r="Q135" s="41" t="s">
        <v>159</v>
      </c>
      <c r="R135" s="43">
        <v>200</v>
      </c>
      <c r="S135" s="40"/>
      <c r="T135" s="65"/>
    </row>
    <row r="136" spans="2:20" ht="21">
      <c r="B136" s="63"/>
      <c r="C136" s="58"/>
      <c r="D136" s="25" t="str">
        <f t="shared" si="4"/>
        <v>Cancer27°</v>
      </c>
      <c r="E136" s="26">
        <f t="shared" si="7"/>
        <v>118</v>
      </c>
      <c r="F136" s="27" t="s">
        <v>75</v>
      </c>
      <c r="G136" s="27" t="s">
        <v>67</v>
      </c>
      <c r="H136" s="28" t="s">
        <v>33</v>
      </c>
      <c r="I136" s="27" t="s">
        <v>221</v>
      </c>
      <c r="J136" s="29">
        <v>8</v>
      </c>
      <c r="K136" s="60"/>
      <c r="L136" s="25" t="str">
        <f t="shared" si="5"/>
        <v>Capricorn27°</v>
      </c>
      <c r="M136" s="53">
        <f t="shared" si="6"/>
        <v>63</v>
      </c>
      <c r="N136" s="41" t="s">
        <v>111</v>
      </c>
      <c r="O136" s="41" t="s">
        <v>66</v>
      </c>
      <c r="P136" s="42" t="s">
        <v>41</v>
      </c>
      <c r="Q136" s="41" t="s">
        <v>158</v>
      </c>
      <c r="R136" s="43">
        <v>100</v>
      </c>
      <c r="S136" s="40"/>
      <c r="T136" s="65"/>
    </row>
    <row r="137" spans="2:20" ht="21">
      <c r="B137" s="63"/>
      <c r="C137" s="58"/>
      <c r="D137" s="25" t="str">
        <f t="shared" si="4"/>
        <v>Cancer28°</v>
      </c>
      <c r="E137" s="26">
        <f t="shared" si="7"/>
        <v>119</v>
      </c>
      <c r="F137" s="27" t="s">
        <v>75</v>
      </c>
      <c r="G137" s="27" t="s">
        <v>69</v>
      </c>
      <c r="H137" s="28" t="s">
        <v>235</v>
      </c>
      <c r="I137" s="27" t="s">
        <v>222</v>
      </c>
      <c r="J137" s="29">
        <v>9</v>
      </c>
      <c r="K137" s="60"/>
      <c r="L137" s="25" t="str">
        <f t="shared" si="5"/>
        <v>Capricorn28°</v>
      </c>
      <c r="M137" s="53">
        <f t="shared" si="6"/>
        <v>62</v>
      </c>
      <c r="N137" s="41" t="s">
        <v>111</v>
      </c>
      <c r="O137" s="41" t="s">
        <v>68</v>
      </c>
      <c r="P137" s="42" t="s">
        <v>44</v>
      </c>
      <c r="Q137" s="41" t="s">
        <v>157</v>
      </c>
      <c r="R137" s="43">
        <v>90</v>
      </c>
      <c r="S137" s="40"/>
      <c r="T137" s="65"/>
    </row>
    <row r="138" spans="2:20" ht="21">
      <c r="B138" s="63"/>
      <c r="C138" s="58"/>
      <c r="D138" s="25" t="str">
        <f t="shared" si="4"/>
        <v>Cancer29°</v>
      </c>
      <c r="E138" s="26">
        <f t="shared" si="7"/>
        <v>120</v>
      </c>
      <c r="F138" s="27" t="s">
        <v>75</v>
      </c>
      <c r="G138" s="27" t="s">
        <v>71</v>
      </c>
      <c r="H138" s="28" t="s">
        <v>35</v>
      </c>
      <c r="I138" s="27" t="s">
        <v>223</v>
      </c>
      <c r="J138" s="29">
        <v>10</v>
      </c>
      <c r="K138" s="60"/>
      <c r="L138" s="25" t="str">
        <f t="shared" si="5"/>
        <v>Capricorn29°</v>
      </c>
      <c r="M138" s="53">
        <f t="shared" si="6"/>
        <v>61</v>
      </c>
      <c r="N138" s="41" t="s">
        <v>111</v>
      </c>
      <c r="O138" s="41" t="s">
        <v>70</v>
      </c>
      <c r="P138" s="42" t="s">
        <v>127</v>
      </c>
      <c r="Q138" s="41" t="s">
        <v>156</v>
      </c>
      <c r="R138" s="43">
        <v>80</v>
      </c>
      <c r="S138" s="40"/>
      <c r="T138" s="65"/>
    </row>
    <row r="139" spans="2:20" ht="21">
      <c r="B139" s="63"/>
      <c r="C139" s="58"/>
      <c r="D139" s="25" t="str">
        <f t="shared" si="4"/>
        <v>Leo0°</v>
      </c>
      <c r="E139" s="26">
        <f t="shared" si="7"/>
        <v>121</v>
      </c>
      <c r="F139" s="27" t="s">
        <v>242</v>
      </c>
      <c r="G139" s="27" t="s">
        <v>237</v>
      </c>
      <c r="H139" s="28" t="s">
        <v>36</v>
      </c>
      <c r="I139" s="27" t="s">
        <v>224</v>
      </c>
      <c r="J139" s="29">
        <v>20</v>
      </c>
      <c r="K139" s="60"/>
      <c r="L139" s="25" t="str">
        <f t="shared" si="5"/>
        <v>Aquarius0°</v>
      </c>
      <c r="M139" s="53">
        <f t="shared" si="6"/>
        <v>60</v>
      </c>
      <c r="N139" s="41" t="s">
        <v>119</v>
      </c>
      <c r="O139" s="41" t="s">
        <v>51</v>
      </c>
      <c r="P139" s="42" t="s">
        <v>126</v>
      </c>
      <c r="Q139" s="41" t="s">
        <v>155</v>
      </c>
      <c r="R139" s="43">
        <v>70</v>
      </c>
      <c r="S139" s="40"/>
      <c r="T139" s="65"/>
    </row>
    <row r="140" spans="2:20" ht="21">
      <c r="B140" s="63"/>
      <c r="C140" s="58"/>
      <c r="D140" s="25" t="str">
        <f t="shared" si="4"/>
        <v>Leo1°</v>
      </c>
      <c r="E140" s="26">
        <f t="shared" si="7"/>
        <v>122</v>
      </c>
      <c r="F140" s="27" t="s">
        <v>76</v>
      </c>
      <c r="G140" s="27" t="s">
        <v>176</v>
      </c>
      <c r="H140" s="28" t="s">
        <v>37</v>
      </c>
      <c r="I140" s="27" t="s">
        <v>225</v>
      </c>
      <c r="J140" s="29">
        <v>30</v>
      </c>
      <c r="K140" s="60"/>
      <c r="L140" s="25" t="str">
        <f t="shared" si="5"/>
        <v>Aquarius1°</v>
      </c>
      <c r="M140" s="53">
        <f t="shared" si="6"/>
        <v>59</v>
      </c>
      <c r="N140" s="41" t="s">
        <v>119</v>
      </c>
      <c r="O140" s="41" t="s">
        <v>175</v>
      </c>
      <c r="P140" s="42" t="s">
        <v>40</v>
      </c>
      <c r="Q140" s="41" t="s">
        <v>154</v>
      </c>
      <c r="R140" s="43">
        <v>60</v>
      </c>
      <c r="S140" s="40"/>
      <c r="T140" s="65"/>
    </row>
    <row r="141" spans="2:20" ht="21">
      <c r="B141" s="63"/>
      <c r="C141" s="58"/>
      <c r="D141" s="25" t="str">
        <f t="shared" si="4"/>
        <v>Leo2°</v>
      </c>
      <c r="E141" s="26">
        <f t="shared" si="7"/>
        <v>123</v>
      </c>
      <c r="F141" s="27" t="s">
        <v>76</v>
      </c>
      <c r="G141" s="27" t="s">
        <v>178</v>
      </c>
      <c r="H141" s="28" t="s">
        <v>38</v>
      </c>
      <c r="I141" s="27" t="s">
        <v>226</v>
      </c>
      <c r="J141" s="29">
        <v>40</v>
      </c>
      <c r="K141" s="60"/>
      <c r="L141" s="25" t="str">
        <f t="shared" si="5"/>
        <v>Aquarius2°</v>
      </c>
      <c r="M141" s="53">
        <f t="shared" si="6"/>
        <v>58</v>
      </c>
      <c r="N141" s="41" t="s">
        <v>119</v>
      </c>
      <c r="O141" s="41" t="s">
        <v>177</v>
      </c>
      <c r="P141" s="42" t="s">
        <v>39</v>
      </c>
      <c r="Q141" s="41" t="s">
        <v>153</v>
      </c>
      <c r="R141" s="43">
        <v>50</v>
      </c>
      <c r="S141" s="40"/>
      <c r="T141" s="65"/>
    </row>
    <row r="142" spans="2:20" ht="21">
      <c r="B142" s="63"/>
      <c r="C142" s="58"/>
      <c r="D142" s="25" t="str">
        <f t="shared" si="4"/>
        <v>Leo3°</v>
      </c>
      <c r="E142" s="26">
        <f t="shared" si="7"/>
        <v>124</v>
      </c>
      <c r="F142" s="27" t="s">
        <v>76</v>
      </c>
      <c r="G142" s="27" t="s">
        <v>180</v>
      </c>
      <c r="H142" s="28" t="s">
        <v>39</v>
      </c>
      <c r="I142" s="27" t="s">
        <v>227</v>
      </c>
      <c r="J142" s="29">
        <v>50</v>
      </c>
      <c r="K142" s="60"/>
      <c r="L142" s="25" t="str">
        <f t="shared" si="5"/>
        <v>Aquarius3°</v>
      </c>
      <c r="M142" s="53">
        <f t="shared" si="6"/>
        <v>57</v>
      </c>
      <c r="N142" s="41" t="s">
        <v>119</v>
      </c>
      <c r="O142" s="41" t="s">
        <v>179</v>
      </c>
      <c r="P142" s="42" t="s">
        <v>38</v>
      </c>
      <c r="Q142" s="41" t="s">
        <v>152</v>
      </c>
      <c r="R142" s="43">
        <v>40</v>
      </c>
      <c r="S142" s="40"/>
      <c r="T142" s="65"/>
    </row>
    <row r="143" spans="2:20" ht="21">
      <c r="B143" s="63"/>
      <c r="C143" s="58"/>
      <c r="D143" s="25" t="str">
        <f t="shared" si="4"/>
        <v>Leo4°</v>
      </c>
      <c r="E143" s="26">
        <f t="shared" si="7"/>
        <v>125</v>
      </c>
      <c r="F143" s="27" t="s">
        <v>76</v>
      </c>
      <c r="G143" s="27" t="s">
        <v>182</v>
      </c>
      <c r="H143" s="28" t="s">
        <v>40</v>
      </c>
      <c r="I143" s="27" t="s">
        <v>228</v>
      </c>
      <c r="J143" s="29">
        <v>60</v>
      </c>
      <c r="K143" s="60"/>
      <c r="L143" s="25" t="str">
        <f t="shared" si="5"/>
        <v>Aquarius4°</v>
      </c>
      <c r="M143" s="53">
        <f t="shared" si="6"/>
        <v>56</v>
      </c>
      <c r="N143" s="41" t="s">
        <v>119</v>
      </c>
      <c r="O143" s="41" t="s">
        <v>181</v>
      </c>
      <c r="P143" s="42" t="s">
        <v>125</v>
      </c>
      <c r="Q143" s="41" t="s">
        <v>151</v>
      </c>
      <c r="R143" s="43">
        <v>30</v>
      </c>
      <c r="S143" s="40"/>
      <c r="T143" s="65"/>
    </row>
    <row r="144" spans="2:20" ht="21">
      <c r="B144" s="63"/>
      <c r="C144" s="58"/>
      <c r="D144" s="25" t="str">
        <f t="shared" si="4"/>
        <v>Leo5°</v>
      </c>
      <c r="E144" s="26">
        <f t="shared" si="7"/>
        <v>126</v>
      </c>
      <c r="F144" s="27" t="s">
        <v>76</v>
      </c>
      <c r="G144" s="27" t="s">
        <v>184</v>
      </c>
      <c r="H144" s="28" t="s">
        <v>45</v>
      </c>
      <c r="I144" s="27" t="s">
        <v>168</v>
      </c>
      <c r="J144" s="29">
        <v>70</v>
      </c>
      <c r="K144" s="60"/>
      <c r="L144" s="25" t="str">
        <f t="shared" si="5"/>
        <v>Aquarius5°</v>
      </c>
      <c r="M144" s="53">
        <f t="shared" si="6"/>
        <v>55</v>
      </c>
      <c r="N144" s="41" t="s">
        <v>119</v>
      </c>
      <c r="O144" s="41" t="s">
        <v>183</v>
      </c>
      <c r="P144" s="42" t="s">
        <v>124</v>
      </c>
      <c r="Q144" s="41" t="s">
        <v>150</v>
      </c>
      <c r="R144" s="43">
        <v>20</v>
      </c>
      <c r="S144" s="40"/>
      <c r="T144" s="65"/>
    </row>
    <row r="145" spans="2:20" ht="21">
      <c r="B145" s="63"/>
      <c r="C145" s="58"/>
      <c r="D145" s="25" t="str">
        <f t="shared" si="4"/>
        <v>Leo6°</v>
      </c>
      <c r="E145" s="26">
        <f t="shared" si="7"/>
        <v>127</v>
      </c>
      <c r="F145" s="27" t="s">
        <v>76</v>
      </c>
      <c r="G145" s="27" t="s">
        <v>186</v>
      </c>
      <c r="H145" s="28" t="s">
        <v>46</v>
      </c>
      <c r="I145" s="27" t="s">
        <v>169</v>
      </c>
      <c r="J145" s="29">
        <v>80</v>
      </c>
      <c r="K145" s="60"/>
      <c r="L145" s="25" t="str">
        <f t="shared" si="5"/>
        <v>Aquarius6°</v>
      </c>
      <c r="M145" s="53">
        <f t="shared" si="6"/>
        <v>54</v>
      </c>
      <c r="N145" s="41" t="s">
        <v>119</v>
      </c>
      <c r="O145" s="41" t="s">
        <v>185</v>
      </c>
      <c r="P145" s="42" t="s">
        <v>123</v>
      </c>
      <c r="Q145" s="41" t="s">
        <v>149</v>
      </c>
      <c r="R145" s="43">
        <v>10</v>
      </c>
      <c r="S145" s="40"/>
      <c r="T145" s="65"/>
    </row>
    <row r="146" spans="2:20" ht="21">
      <c r="B146" s="63"/>
      <c r="C146" s="58"/>
      <c r="D146" s="25" t="str">
        <f t="shared" si="4"/>
        <v>Leo7°</v>
      </c>
      <c r="E146" s="26">
        <f t="shared" si="7"/>
        <v>128</v>
      </c>
      <c r="F146" s="27" t="s">
        <v>76</v>
      </c>
      <c r="G146" s="27" t="s">
        <v>188</v>
      </c>
      <c r="H146" s="28" t="s">
        <v>44</v>
      </c>
      <c r="I146" s="27" t="s">
        <v>170</v>
      </c>
      <c r="J146" s="29">
        <v>90</v>
      </c>
      <c r="K146" s="60"/>
      <c r="L146" s="25" t="str">
        <f t="shared" si="5"/>
        <v>Aquarius7°</v>
      </c>
      <c r="M146" s="53">
        <f t="shared" si="6"/>
        <v>53</v>
      </c>
      <c r="N146" s="41" t="s">
        <v>119</v>
      </c>
      <c r="O146" s="41" t="s">
        <v>187</v>
      </c>
      <c r="P146" s="42" t="s">
        <v>122</v>
      </c>
      <c r="Q146" s="41" t="s">
        <v>148</v>
      </c>
      <c r="R146" s="43">
        <v>9</v>
      </c>
      <c r="S146" s="40"/>
      <c r="T146" s="65"/>
    </row>
    <row r="147" spans="2:20" ht="21">
      <c r="B147" s="63"/>
      <c r="C147" s="58"/>
      <c r="D147" s="25" t="str">
        <f t="shared" ref="D147:D210" si="8">F147&amp;G147</f>
        <v>Leo8°</v>
      </c>
      <c r="E147" s="26">
        <f t="shared" si="7"/>
        <v>129</v>
      </c>
      <c r="F147" s="27" t="s">
        <v>76</v>
      </c>
      <c r="G147" s="27" t="s">
        <v>190</v>
      </c>
      <c r="H147" s="28" t="s">
        <v>41</v>
      </c>
      <c r="I147" s="27" t="s">
        <v>171</v>
      </c>
      <c r="J147" s="29">
        <v>100</v>
      </c>
      <c r="K147" s="60"/>
      <c r="L147" s="25" t="str">
        <f t="shared" ref="L147:L210" si="9">N147&amp;O147</f>
        <v>Aquarius8°</v>
      </c>
      <c r="M147" s="53">
        <f t="shared" ref="M147:M196" si="10">M148+1</f>
        <v>52</v>
      </c>
      <c r="N147" s="41" t="s">
        <v>119</v>
      </c>
      <c r="O147" s="41" t="s">
        <v>189</v>
      </c>
      <c r="P147" s="42" t="s">
        <v>33</v>
      </c>
      <c r="Q147" s="41" t="s">
        <v>147</v>
      </c>
      <c r="R147" s="43">
        <v>8</v>
      </c>
      <c r="S147" s="40"/>
      <c r="T147" s="65"/>
    </row>
    <row r="148" spans="2:20" ht="21">
      <c r="B148" s="63"/>
      <c r="C148" s="58"/>
      <c r="D148" s="25" t="str">
        <f t="shared" si="8"/>
        <v>Leo9°</v>
      </c>
      <c r="E148" s="26">
        <f t="shared" si="7"/>
        <v>130</v>
      </c>
      <c r="F148" s="27" t="s">
        <v>76</v>
      </c>
      <c r="G148" s="27" t="s">
        <v>192</v>
      </c>
      <c r="H148" s="28" t="s">
        <v>42</v>
      </c>
      <c r="I148" s="27" t="s">
        <v>172</v>
      </c>
      <c r="J148" s="29">
        <v>200</v>
      </c>
      <c r="K148" s="60"/>
      <c r="L148" s="25" t="str">
        <f t="shared" si="9"/>
        <v>Aquarius9°</v>
      </c>
      <c r="M148" s="53">
        <f t="shared" si="10"/>
        <v>51</v>
      </c>
      <c r="N148" s="41" t="s">
        <v>119</v>
      </c>
      <c r="O148" s="41" t="s">
        <v>191</v>
      </c>
      <c r="P148" s="42" t="s">
        <v>31</v>
      </c>
      <c r="Q148" s="41" t="s">
        <v>146</v>
      </c>
      <c r="R148" s="43">
        <v>7</v>
      </c>
      <c r="S148" s="40"/>
      <c r="T148" s="65"/>
    </row>
    <row r="149" spans="2:20" ht="21">
      <c r="B149" s="63"/>
      <c r="C149" s="58"/>
      <c r="D149" s="25" t="str">
        <f t="shared" si="8"/>
        <v>Leo10°</v>
      </c>
      <c r="E149" s="26">
        <f t="shared" si="7"/>
        <v>131</v>
      </c>
      <c r="F149" s="27" t="s">
        <v>76</v>
      </c>
      <c r="G149" s="27" t="s">
        <v>194</v>
      </c>
      <c r="H149" s="28" t="s">
        <v>43</v>
      </c>
      <c r="I149" s="27" t="s">
        <v>173</v>
      </c>
      <c r="J149" s="29">
        <v>300</v>
      </c>
      <c r="K149" s="60"/>
      <c r="L149" s="25" t="str">
        <f t="shared" si="9"/>
        <v>Aquarius10°</v>
      </c>
      <c r="M149" s="53">
        <f t="shared" si="10"/>
        <v>50</v>
      </c>
      <c r="N149" s="41" t="s">
        <v>119</v>
      </c>
      <c r="O149" s="41" t="s">
        <v>193</v>
      </c>
      <c r="P149" s="42" t="s">
        <v>26</v>
      </c>
      <c r="Q149" s="41" t="s">
        <v>145</v>
      </c>
      <c r="R149" s="43">
        <v>6</v>
      </c>
      <c r="S149" s="40"/>
      <c r="T149" s="65"/>
    </row>
    <row r="150" spans="2:20" ht="21">
      <c r="B150" s="63"/>
      <c r="C150" s="58"/>
      <c r="D150" s="25" t="str">
        <f t="shared" si="8"/>
        <v>Leo11°</v>
      </c>
      <c r="E150" s="26">
        <f t="shared" ref="E150:E213" si="11">E149+1</f>
        <v>132</v>
      </c>
      <c r="F150" s="27" t="s">
        <v>76</v>
      </c>
      <c r="G150" s="27" t="s">
        <v>196</v>
      </c>
      <c r="H150" s="28" t="s">
        <v>34</v>
      </c>
      <c r="I150" s="27" t="s">
        <v>174</v>
      </c>
      <c r="J150" s="29">
        <v>400</v>
      </c>
      <c r="K150" s="60"/>
      <c r="L150" s="25" t="str">
        <f t="shared" si="9"/>
        <v>Aquarius11°</v>
      </c>
      <c r="M150" s="53">
        <f t="shared" si="10"/>
        <v>49</v>
      </c>
      <c r="N150" s="41" t="s">
        <v>119</v>
      </c>
      <c r="O150" s="41" t="s">
        <v>195</v>
      </c>
      <c r="P150" s="42" t="s">
        <v>24</v>
      </c>
      <c r="Q150" s="41" t="s">
        <v>144</v>
      </c>
      <c r="R150" s="43">
        <v>5</v>
      </c>
      <c r="S150" s="40"/>
      <c r="T150" s="65"/>
    </row>
    <row r="151" spans="2:20" ht="21">
      <c r="B151" s="63"/>
      <c r="C151" s="58"/>
      <c r="D151" s="25" t="str">
        <f t="shared" si="8"/>
        <v>Leo12°</v>
      </c>
      <c r="E151" s="26">
        <f t="shared" si="11"/>
        <v>133</v>
      </c>
      <c r="F151" s="27" t="s">
        <v>76</v>
      </c>
      <c r="G151" s="27" t="s">
        <v>198</v>
      </c>
      <c r="H151" s="28" t="s">
        <v>19</v>
      </c>
      <c r="I151" s="27" t="s">
        <v>214</v>
      </c>
      <c r="J151" s="29">
        <v>1</v>
      </c>
      <c r="K151" s="60"/>
      <c r="L151" s="25" t="str">
        <f t="shared" si="9"/>
        <v>Aquarius12°</v>
      </c>
      <c r="M151" s="53">
        <f t="shared" si="10"/>
        <v>48</v>
      </c>
      <c r="N151" s="41" t="s">
        <v>119</v>
      </c>
      <c r="O151" s="41" t="s">
        <v>197</v>
      </c>
      <c r="P151" s="42" t="s">
        <v>121</v>
      </c>
      <c r="Q151" s="41" t="s">
        <v>143</v>
      </c>
      <c r="R151" s="43">
        <v>4</v>
      </c>
      <c r="S151" s="40"/>
      <c r="T151" s="65"/>
    </row>
    <row r="152" spans="2:20" ht="21">
      <c r="B152" s="63"/>
      <c r="C152" s="58"/>
      <c r="D152" s="25" t="str">
        <f t="shared" si="8"/>
        <v>Leo13°</v>
      </c>
      <c r="E152" s="26">
        <f t="shared" si="11"/>
        <v>134</v>
      </c>
      <c r="F152" s="27" t="s">
        <v>76</v>
      </c>
      <c r="G152" s="27" t="s">
        <v>200</v>
      </c>
      <c r="H152" s="28" t="s">
        <v>27</v>
      </c>
      <c r="I152" s="27" t="s">
        <v>215</v>
      </c>
      <c r="J152" s="29">
        <v>2</v>
      </c>
      <c r="K152" s="60"/>
      <c r="L152" s="25" t="str">
        <f t="shared" si="9"/>
        <v>Aquarius13°</v>
      </c>
      <c r="M152" s="53">
        <f t="shared" si="10"/>
        <v>47</v>
      </c>
      <c r="N152" s="41" t="s">
        <v>119</v>
      </c>
      <c r="O152" s="41" t="s">
        <v>199</v>
      </c>
      <c r="P152" s="42" t="s">
        <v>28</v>
      </c>
      <c r="Q152" s="41" t="s">
        <v>142</v>
      </c>
      <c r="R152" s="43">
        <v>3</v>
      </c>
      <c r="S152" s="40"/>
      <c r="T152" s="65"/>
    </row>
    <row r="153" spans="2:20" ht="21">
      <c r="B153" s="63"/>
      <c r="C153" s="58"/>
      <c r="D153" s="25" t="str">
        <f t="shared" si="8"/>
        <v>Leo14°</v>
      </c>
      <c r="E153" s="26">
        <f t="shared" si="11"/>
        <v>135</v>
      </c>
      <c r="F153" s="27" t="s">
        <v>76</v>
      </c>
      <c r="G153" s="27" t="s">
        <v>202</v>
      </c>
      <c r="H153" s="28" t="s">
        <v>28</v>
      </c>
      <c r="I153" s="27" t="s">
        <v>216</v>
      </c>
      <c r="J153" s="29">
        <v>3</v>
      </c>
      <c r="K153" s="60"/>
      <c r="L153" s="25" t="str">
        <f t="shared" si="9"/>
        <v>Aquarius14°</v>
      </c>
      <c r="M153" s="53">
        <f t="shared" si="10"/>
        <v>46</v>
      </c>
      <c r="N153" s="41" t="s">
        <v>119</v>
      </c>
      <c r="O153" s="41" t="s">
        <v>201</v>
      </c>
      <c r="P153" s="42" t="s">
        <v>27</v>
      </c>
      <c r="Q153" s="41" t="s">
        <v>141</v>
      </c>
      <c r="R153" s="43">
        <v>2</v>
      </c>
      <c r="S153" s="40"/>
      <c r="T153" s="65"/>
    </row>
    <row r="154" spans="2:20" ht="21">
      <c r="B154" s="63"/>
      <c r="C154" s="58"/>
      <c r="D154" s="25" t="str">
        <f t="shared" si="8"/>
        <v>Leo15°</v>
      </c>
      <c r="E154" s="26">
        <f t="shared" si="11"/>
        <v>136</v>
      </c>
      <c r="F154" s="27" t="s">
        <v>76</v>
      </c>
      <c r="G154" s="27" t="s">
        <v>204</v>
      </c>
      <c r="H154" s="28" t="s">
        <v>29</v>
      </c>
      <c r="I154" s="27" t="s">
        <v>217</v>
      </c>
      <c r="J154" s="29">
        <v>4</v>
      </c>
      <c r="K154" s="60"/>
      <c r="L154" s="25" t="str">
        <f t="shared" si="9"/>
        <v>Aquarius15°</v>
      </c>
      <c r="M154" s="53">
        <f t="shared" si="10"/>
        <v>45</v>
      </c>
      <c r="N154" s="41" t="s">
        <v>119</v>
      </c>
      <c r="O154" s="41" t="s">
        <v>203</v>
      </c>
      <c r="P154" s="42" t="s">
        <v>120</v>
      </c>
      <c r="Q154" s="41" t="s">
        <v>140</v>
      </c>
      <c r="R154" s="43">
        <v>1</v>
      </c>
      <c r="S154" s="40"/>
      <c r="T154" s="65"/>
    </row>
    <row r="155" spans="2:20" ht="21">
      <c r="B155" s="63"/>
      <c r="C155" s="58"/>
      <c r="D155" s="25" t="str">
        <f t="shared" si="8"/>
        <v>Leo16°</v>
      </c>
      <c r="E155" s="26">
        <f t="shared" si="11"/>
        <v>137</v>
      </c>
      <c r="F155" s="27" t="s">
        <v>76</v>
      </c>
      <c r="G155" s="27" t="s">
        <v>206</v>
      </c>
      <c r="H155" s="28" t="s">
        <v>24</v>
      </c>
      <c r="I155" s="27" t="s">
        <v>218</v>
      </c>
      <c r="J155" s="29">
        <v>5</v>
      </c>
      <c r="K155" s="60"/>
      <c r="L155" s="25" t="str">
        <f t="shared" si="9"/>
        <v>Aquarius16°</v>
      </c>
      <c r="M155" s="53">
        <f t="shared" si="10"/>
        <v>44</v>
      </c>
      <c r="N155" s="41" t="s">
        <v>119</v>
      </c>
      <c r="O155" s="41" t="s">
        <v>205</v>
      </c>
      <c r="P155" s="42" t="s">
        <v>34</v>
      </c>
      <c r="Q155" s="41" t="s">
        <v>161</v>
      </c>
      <c r="R155" s="43">
        <v>400</v>
      </c>
      <c r="S155" s="40"/>
      <c r="T155" s="65"/>
    </row>
    <row r="156" spans="2:20" ht="21">
      <c r="B156" s="63"/>
      <c r="C156" s="58"/>
      <c r="D156" s="25" t="str">
        <f t="shared" si="8"/>
        <v>Leo17°</v>
      </c>
      <c r="E156" s="26">
        <f t="shared" si="11"/>
        <v>138</v>
      </c>
      <c r="F156" s="27" t="s">
        <v>76</v>
      </c>
      <c r="G156" s="27" t="s">
        <v>208</v>
      </c>
      <c r="H156" s="28" t="s">
        <v>26</v>
      </c>
      <c r="I156" s="27" t="s">
        <v>219</v>
      </c>
      <c r="J156" s="29">
        <v>6</v>
      </c>
      <c r="K156" s="60"/>
      <c r="L156" s="25" t="str">
        <f t="shared" si="9"/>
        <v>Aquarius17°</v>
      </c>
      <c r="M156" s="53">
        <f t="shared" si="10"/>
        <v>43</v>
      </c>
      <c r="N156" s="41" t="s">
        <v>119</v>
      </c>
      <c r="O156" s="41" t="s">
        <v>207</v>
      </c>
      <c r="P156" s="42" t="s">
        <v>129</v>
      </c>
      <c r="Q156" s="41" t="s">
        <v>160</v>
      </c>
      <c r="R156" s="43">
        <v>300</v>
      </c>
      <c r="S156" s="40"/>
      <c r="T156" s="65"/>
    </row>
    <row r="157" spans="2:20" ht="21">
      <c r="B157" s="63"/>
      <c r="C157" s="58"/>
      <c r="D157" s="25" t="str">
        <f t="shared" si="8"/>
        <v>Leo18°</v>
      </c>
      <c r="E157" s="26">
        <f t="shared" si="11"/>
        <v>139</v>
      </c>
      <c r="F157" s="27" t="s">
        <v>76</v>
      </c>
      <c r="G157" s="27" t="s">
        <v>210</v>
      </c>
      <c r="H157" s="28" t="s">
        <v>31</v>
      </c>
      <c r="I157" s="27" t="s">
        <v>220</v>
      </c>
      <c r="J157" s="29">
        <v>7</v>
      </c>
      <c r="K157" s="60"/>
      <c r="L157" s="25" t="str">
        <f t="shared" si="9"/>
        <v>Aquarius18°</v>
      </c>
      <c r="M157" s="53">
        <f t="shared" si="10"/>
        <v>42</v>
      </c>
      <c r="N157" s="41" t="s">
        <v>119</v>
      </c>
      <c r="O157" s="41" t="s">
        <v>209</v>
      </c>
      <c r="P157" s="42" t="s">
        <v>128</v>
      </c>
      <c r="Q157" s="41" t="s">
        <v>159</v>
      </c>
      <c r="R157" s="43">
        <v>200</v>
      </c>
      <c r="S157" s="40"/>
      <c r="T157" s="65"/>
    </row>
    <row r="158" spans="2:20" ht="21">
      <c r="B158" s="63"/>
      <c r="C158" s="58"/>
      <c r="D158" s="25" t="str">
        <f t="shared" si="8"/>
        <v>Leo19°</v>
      </c>
      <c r="E158" s="26">
        <f t="shared" si="11"/>
        <v>140</v>
      </c>
      <c r="F158" s="27" t="s">
        <v>76</v>
      </c>
      <c r="G158" s="27" t="s">
        <v>212</v>
      </c>
      <c r="H158" s="28" t="s">
        <v>33</v>
      </c>
      <c r="I158" s="27" t="s">
        <v>221</v>
      </c>
      <c r="J158" s="29">
        <v>8</v>
      </c>
      <c r="K158" s="60"/>
      <c r="L158" s="25" t="str">
        <f t="shared" si="9"/>
        <v>Aquarius19°</v>
      </c>
      <c r="M158" s="53">
        <f t="shared" si="10"/>
        <v>41</v>
      </c>
      <c r="N158" s="41" t="s">
        <v>119</v>
      </c>
      <c r="O158" s="41" t="s">
        <v>211</v>
      </c>
      <c r="P158" s="42" t="s">
        <v>41</v>
      </c>
      <c r="Q158" s="41" t="s">
        <v>158</v>
      </c>
      <c r="R158" s="43">
        <v>100</v>
      </c>
      <c r="S158" s="40"/>
      <c r="T158" s="65"/>
    </row>
    <row r="159" spans="2:20" ht="21">
      <c r="B159" s="63"/>
      <c r="C159" s="58"/>
      <c r="D159" s="25" t="str">
        <f t="shared" si="8"/>
        <v>Leo20°</v>
      </c>
      <c r="E159" s="26">
        <f t="shared" si="11"/>
        <v>141</v>
      </c>
      <c r="F159" s="27" t="s">
        <v>76</v>
      </c>
      <c r="G159" s="27" t="s">
        <v>53</v>
      </c>
      <c r="H159" s="28" t="s">
        <v>235</v>
      </c>
      <c r="I159" s="27" t="s">
        <v>222</v>
      </c>
      <c r="J159" s="29">
        <v>9</v>
      </c>
      <c r="K159" s="60"/>
      <c r="L159" s="25" t="str">
        <f t="shared" si="9"/>
        <v>Aquarius20°</v>
      </c>
      <c r="M159" s="53">
        <f t="shared" si="10"/>
        <v>40</v>
      </c>
      <c r="N159" s="41" t="s">
        <v>119</v>
      </c>
      <c r="O159" s="41" t="s">
        <v>213</v>
      </c>
      <c r="P159" s="42" t="s">
        <v>44</v>
      </c>
      <c r="Q159" s="41" t="s">
        <v>157</v>
      </c>
      <c r="R159" s="43">
        <v>90</v>
      </c>
      <c r="S159" s="40"/>
      <c r="T159" s="65"/>
    </row>
    <row r="160" spans="2:20" ht="21">
      <c r="B160" s="63"/>
      <c r="C160" s="58"/>
      <c r="D160" s="25" t="str">
        <f t="shared" si="8"/>
        <v>Leo21°</v>
      </c>
      <c r="E160" s="26">
        <f t="shared" si="11"/>
        <v>142</v>
      </c>
      <c r="F160" s="27" t="s">
        <v>76</v>
      </c>
      <c r="G160" s="27" t="s">
        <v>55</v>
      </c>
      <c r="H160" s="28" t="s">
        <v>35</v>
      </c>
      <c r="I160" s="27" t="s">
        <v>223</v>
      </c>
      <c r="J160" s="29">
        <v>10</v>
      </c>
      <c r="K160" s="60"/>
      <c r="L160" s="25" t="str">
        <f t="shared" si="9"/>
        <v>Aquarius21°</v>
      </c>
      <c r="M160" s="53">
        <f t="shared" si="10"/>
        <v>39</v>
      </c>
      <c r="N160" s="41" t="s">
        <v>119</v>
      </c>
      <c r="O160" s="41" t="s">
        <v>54</v>
      </c>
      <c r="P160" s="42" t="s">
        <v>127</v>
      </c>
      <c r="Q160" s="41" t="s">
        <v>156</v>
      </c>
      <c r="R160" s="43">
        <v>80</v>
      </c>
      <c r="S160" s="40"/>
      <c r="T160" s="65"/>
    </row>
    <row r="161" spans="2:20" ht="21">
      <c r="B161" s="63"/>
      <c r="C161" s="58"/>
      <c r="D161" s="25" t="str">
        <f t="shared" si="8"/>
        <v>Leo22°</v>
      </c>
      <c r="E161" s="26">
        <f t="shared" si="11"/>
        <v>143</v>
      </c>
      <c r="F161" s="27" t="s">
        <v>76</v>
      </c>
      <c r="G161" s="27" t="s">
        <v>57</v>
      </c>
      <c r="H161" s="28" t="s">
        <v>36</v>
      </c>
      <c r="I161" s="27" t="s">
        <v>224</v>
      </c>
      <c r="J161" s="29">
        <v>20</v>
      </c>
      <c r="K161" s="60"/>
      <c r="L161" s="25" t="str">
        <f t="shared" si="9"/>
        <v>Aquarius22°</v>
      </c>
      <c r="M161" s="53">
        <f t="shared" si="10"/>
        <v>38</v>
      </c>
      <c r="N161" s="41" t="s">
        <v>119</v>
      </c>
      <c r="O161" s="41" t="s">
        <v>56</v>
      </c>
      <c r="P161" s="42" t="s">
        <v>126</v>
      </c>
      <c r="Q161" s="41" t="s">
        <v>155</v>
      </c>
      <c r="R161" s="43">
        <v>70</v>
      </c>
      <c r="S161" s="40"/>
      <c r="T161" s="65"/>
    </row>
    <row r="162" spans="2:20" ht="21">
      <c r="B162" s="63"/>
      <c r="C162" s="58"/>
      <c r="D162" s="25" t="str">
        <f t="shared" si="8"/>
        <v>Leo23°</v>
      </c>
      <c r="E162" s="26">
        <f t="shared" si="11"/>
        <v>144</v>
      </c>
      <c r="F162" s="27" t="s">
        <v>76</v>
      </c>
      <c r="G162" s="27" t="s">
        <v>59</v>
      </c>
      <c r="H162" s="28" t="s">
        <v>37</v>
      </c>
      <c r="I162" s="27" t="s">
        <v>225</v>
      </c>
      <c r="J162" s="29">
        <v>30</v>
      </c>
      <c r="K162" s="60"/>
      <c r="L162" s="25" t="str">
        <f t="shared" si="9"/>
        <v>Aquarius23°</v>
      </c>
      <c r="M162" s="53">
        <f t="shared" si="10"/>
        <v>37</v>
      </c>
      <c r="N162" s="41" t="s">
        <v>119</v>
      </c>
      <c r="O162" s="41" t="s">
        <v>58</v>
      </c>
      <c r="P162" s="42" t="s">
        <v>40</v>
      </c>
      <c r="Q162" s="41" t="s">
        <v>154</v>
      </c>
      <c r="R162" s="43">
        <v>60</v>
      </c>
      <c r="S162" s="40"/>
      <c r="T162" s="65"/>
    </row>
    <row r="163" spans="2:20" ht="21">
      <c r="B163" s="63"/>
      <c r="C163" s="58"/>
      <c r="D163" s="25" t="str">
        <f t="shared" si="8"/>
        <v>Leo24°</v>
      </c>
      <c r="E163" s="26">
        <f t="shared" si="11"/>
        <v>145</v>
      </c>
      <c r="F163" s="27" t="s">
        <v>76</v>
      </c>
      <c r="G163" s="27" t="s">
        <v>61</v>
      </c>
      <c r="H163" s="28" t="s">
        <v>38</v>
      </c>
      <c r="I163" s="27" t="s">
        <v>226</v>
      </c>
      <c r="J163" s="29">
        <v>40</v>
      </c>
      <c r="K163" s="60"/>
      <c r="L163" s="25" t="str">
        <f t="shared" si="9"/>
        <v>Aquarius24°</v>
      </c>
      <c r="M163" s="53">
        <f t="shared" si="10"/>
        <v>36</v>
      </c>
      <c r="N163" s="41" t="s">
        <v>119</v>
      </c>
      <c r="O163" s="41" t="s">
        <v>60</v>
      </c>
      <c r="P163" s="42" t="s">
        <v>39</v>
      </c>
      <c r="Q163" s="41" t="s">
        <v>153</v>
      </c>
      <c r="R163" s="43">
        <v>50</v>
      </c>
      <c r="S163" s="40"/>
      <c r="T163" s="65"/>
    </row>
    <row r="164" spans="2:20" ht="21">
      <c r="B164" s="63"/>
      <c r="C164" s="58"/>
      <c r="D164" s="25" t="str">
        <f t="shared" si="8"/>
        <v>Leo25°</v>
      </c>
      <c r="E164" s="26">
        <f t="shared" si="11"/>
        <v>146</v>
      </c>
      <c r="F164" s="27" t="s">
        <v>76</v>
      </c>
      <c r="G164" s="27" t="s">
        <v>63</v>
      </c>
      <c r="H164" s="28" t="s">
        <v>39</v>
      </c>
      <c r="I164" s="27" t="s">
        <v>227</v>
      </c>
      <c r="J164" s="29">
        <v>50</v>
      </c>
      <c r="K164" s="60"/>
      <c r="L164" s="25" t="str">
        <f t="shared" si="9"/>
        <v>Aquarius25°</v>
      </c>
      <c r="M164" s="53">
        <f t="shared" si="10"/>
        <v>35</v>
      </c>
      <c r="N164" s="41" t="s">
        <v>119</v>
      </c>
      <c r="O164" s="41" t="s">
        <v>62</v>
      </c>
      <c r="P164" s="42" t="s">
        <v>38</v>
      </c>
      <c r="Q164" s="41" t="s">
        <v>152</v>
      </c>
      <c r="R164" s="43">
        <v>40</v>
      </c>
      <c r="S164" s="40"/>
      <c r="T164" s="65"/>
    </row>
    <row r="165" spans="2:20" ht="21">
      <c r="B165" s="63"/>
      <c r="C165" s="58"/>
      <c r="D165" s="25" t="str">
        <f t="shared" si="8"/>
        <v>Leo26°</v>
      </c>
      <c r="E165" s="26">
        <f t="shared" si="11"/>
        <v>147</v>
      </c>
      <c r="F165" s="27" t="s">
        <v>76</v>
      </c>
      <c r="G165" s="27" t="s">
        <v>65</v>
      </c>
      <c r="H165" s="28" t="s">
        <v>40</v>
      </c>
      <c r="I165" s="27" t="s">
        <v>228</v>
      </c>
      <c r="J165" s="29">
        <v>60</v>
      </c>
      <c r="K165" s="60"/>
      <c r="L165" s="25" t="str">
        <f t="shared" si="9"/>
        <v>Aquarius26°</v>
      </c>
      <c r="M165" s="53">
        <f t="shared" si="10"/>
        <v>34</v>
      </c>
      <c r="N165" s="41" t="s">
        <v>119</v>
      </c>
      <c r="O165" s="41" t="s">
        <v>64</v>
      </c>
      <c r="P165" s="42" t="s">
        <v>125</v>
      </c>
      <c r="Q165" s="41" t="s">
        <v>151</v>
      </c>
      <c r="R165" s="43">
        <v>30</v>
      </c>
      <c r="S165" s="40"/>
      <c r="T165" s="65"/>
    </row>
    <row r="166" spans="2:20" ht="21">
      <c r="B166" s="63"/>
      <c r="C166" s="58"/>
      <c r="D166" s="25" t="str">
        <f t="shared" si="8"/>
        <v>Leo27°</v>
      </c>
      <c r="E166" s="26">
        <f t="shared" si="11"/>
        <v>148</v>
      </c>
      <c r="F166" s="27" t="s">
        <v>76</v>
      </c>
      <c r="G166" s="27" t="s">
        <v>67</v>
      </c>
      <c r="H166" s="28" t="s">
        <v>45</v>
      </c>
      <c r="I166" s="27" t="s">
        <v>168</v>
      </c>
      <c r="J166" s="29">
        <v>70</v>
      </c>
      <c r="K166" s="60"/>
      <c r="L166" s="25" t="str">
        <f t="shared" si="9"/>
        <v>Aquarius27°</v>
      </c>
      <c r="M166" s="53">
        <f t="shared" si="10"/>
        <v>33</v>
      </c>
      <c r="N166" s="41" t="s">
        <v>119</v>
      </c>
      <c r="O166" s="41" t="s">
        <v>66</v>
      </c>
      <c r="P166" s="42" t="s">
        <v>124</v>
      </c>
      <c r="Q166" s="41" t="s">
        <v>150</v>
      </c>
      <c r="R166" s="43">
        <v>20</v>
      </c>
      <c r="S166" s="40"/>
      <c r="T166" s="65"/>
    </row>
    <row r="167" spans="2:20" ht="21">
      <c r="B167" s="63"/>
      <c r="C167" s="58"/>
      <c r="D167" s="25" t="str">
        <f t="shared" si="8"/>
        <v>Leo28°</v>
      </c>
      <c r="E167" s="26">
        <f t="shared" si="11"/>
        <v>149</v>
      </c>
      <c r="F167" s="27" t="s">
        <v>76</v>
      </c>
      <c r="G167" s="27" t="s">
        <v>69</v>
      </c>
      <c r="H167" s="28" t="s">
        <v>46</v>
      </c>
      <c r="I167" s="27" t="s">
        <v>169</v>
      </c>
      <c r="J167" s="29">
        <v>80</v>
      </c>
      <c r="K167" s="60"/>
      <c r="L167" s="25" t="str">
        <f t="shared" si="9"/>
        <v>Aquarius28°</v>
      </c>
      <c r="M167" s="53">
        <f t="shared" si="10"/>
        <v>32</v>
      </c>
      <c r="N167" s="41" t="s">
        <v>119</v>
      </c>
      <c r="O167" s="41" t="s">
        <v>68</v>
      </c>
      <c r="P167" s="42" t="s">
        <v>123</v>
      </c>
      <c r="Q167" s="41" t="s">
        <v>149</v>
      </c>
      <c r="R167" s="43">
        <v>10</v>
      </c>
      <c r="S167" s="40"/>
      <c r="T167" s="65"/>
    </row>
    <row r="168" spans="2:20" ht="21">
      <c r="B168" s="63"/>
      <c r="C168" s="58"/>
      <c r="D168" s="25" t="str">
        <f t="shared" si="8"/>
        <v>Leo29°</v>
      </c>
      <c r="E168" s="26">
        <f t="shared" si="11"/>
        <v>150</v>
      </c>
      <c r="F168" s="27" t="s">
        <v>76</v>
      </c>
      <c r="G168" s="27" t="s">
        <v>71</v>
      </c>
      <c r="H168" s="28" t="s">
        <v>44</v>
      </c>
      <c r="I168" s="27" t="s">
        <v>170</v>
      </c>
      <c r="J168" s="29">
        <v>90</v>
      </c>
      <c r="K168" s="60"/>
      <c r="L168" s="25" t="str">
        <f t="shared" si="9"/>
        <v>Aquarius29°</v>
      </c>
      <c r="M168" s="53">
        <f t="shared" si="10"/>
        <v>31</v>
      </c>
      <c r="N168" s="41" t="s">
        <v>119</v>
      </c>
      <c r="O168" s="41" t="s">
        <v>70</v>
      </c>
      <c r="P168" s="42" t="s">
        <v>122</v>
      </c>
      <c r="Q168" s="41" t="s">
        <v>148</v>
      </c>
      <c r="R168" s="43">
        <v>9</v>
      </c>
      <c r="S168" s="40"/>
      <c r="T168" s="65"/>
    </row>
    <row r="169" spans="2:20" ht="21">
      <c r="B169" s="63"/>
      <c r="C169" s="58"/>
      <c r="D169" s="25" t="str">
        <f t="shared" si="8"/>
        <v>Virgo0°</v>
      </c>
      <c r="E169" s="26">
        <f t="shared" si="11"/>
        <v>151</v>
      </c>
      <c r="F169" s="27" t="s">
        <v>243</v>
      </c>
      <c r="G169" s="27" t="s">
        <v>244</v>
      </c>
      <c r="H169" s="28" t="s">
        <v>41</v>
      </c>
      <c r="I169" s="27" t="s">
        <v>171</v>
      </c>
      <c r="J169" s="29">
        <v>100</v>
      </c>
      <c r="K169" s="60"/>
      <c r="L169" s="25" t="str">
        <f t="shared" si="9"/>
        <v>Pisces0°</v>
      </c>
      <c r="M169" s="53">
        <f t="shared" si="10"/>
        <v>30</v>
      </c>
      <c r="N169" s="41" t="s">
        <v>229</v>
      </c>
      <c r="O169" s="41" t="s">
        <v>51</v>
      </c>
      <c r="P169" s="42" t="s">
        <v>33</v>
      </c>
      <c r="Q169" s="41" t="s">
        <v>147</v>
      </c>
      <c r="R169" s="43">
        <v>8</v>
      </c>
      <c r="S169" s="40"/>
      <c r="T169" s="65"/>
    </row>
    <row r="170" spans="2:20" ht="21">
      <c r="B170" s="63"/>
      <c r="C170" s="58"/>
      <c r="D170" s="25" t="str">
        <f t="shared" si="8"/>
        <v>Virgo1°</v>
      </c>
      <c r="E170" s="26">
        <f t="shared" si="11"/>
        <v>152</v>
      </c>
      <c r="F170" s="27" t="s">
        <v>77</v>
      </c>
      <c r="G170" s="27" t="s">
        <v>176</v>
      </c>
      <c r="H170" s="28" t="s">
        <v>42</v>
      </c>
      <c r="I170" s="27" t="s">
        <v>172</v>
      </c>
      <c r="J170" s="29">
        <v>200</v>
      </c>
      <c r="K170" s="60"/>
      <c r="L170" s="25" t="str">
        <f t="shared" si="9"/>
        <v>Pisces1°</v>
      </c>
      <c r="M170" s="53">
        <f t="shared" si="10"/>
        <v>29</v>
      </c>
      <c r="N170" s="41" t="s">
        <v>229</v>
      </c>
      <c r="O170" s="41" t="s">
        <v>175</v>
      </c>
      <c r="P170" s="42" t="s">
        <v>31</v>
      </c>
      <c r="Q170" s="41" t="s">
        <v>146</v>
      </c>
      <c r="R170" s="43">
        <v>7</v>
      </c>
      <c r="S170" s="40"/>
      <c r="T170" s="65"/>
    </row>
    <row r="171" spans="2:20" ht="21">
      <c r="B171" s="63"/>
      <c r="C171" s="58"/>
      <c r="D171" s="25" t="str">
        <f t="shared" si="8"/>
        <v>Virgo2°</v>
      </c>
      <c r="E171" s="26">
        <f t="shared" si="11"/>
        <v>153</v>
      </c>
      <c r="F171" s="27" t="s">
        <v>77</v>
      </c>
      <c r="G171" s="27" t="s">
        <v>178</v>
      </c>
      <c r="H171" s="28" t="s">
        <v>43</v>
      </c>
      <c r="I171" s="27" t="s">
        <v>173</v>
      </c>
      <c r="J171" s="29">
        <v>300</v>
      </c>
      <c r="K171" s="60"/>
      <c r="L171" s="25" t="str">
        <f t="shared" si="9"/>
        <v>Pisces2°</v>
      </c>
      <c r="M171" s="53">
        <f t="shared" si="10"/>
        <v>28</v>
      </c>
      <c r="N171" s="41" t="s">
        <v>229</v>
      </c>
      <c r="O171" s="41" t="s">
        <v>177</v>
      </c>
      <c r="P171" s="42" t="s">
        <v>26</v>
      </c>
      <c r="Q171" s="41" t="s">
        <v>145</v>
      </c>
      <c r="R171" s="43">
        <v>6</v>
      </c>
      <c r="S171" s="40"/>
      <c r="T171" s="65"/>
    </row>
    <row r="172" spans="2:20" ht="21">
      <c r="B172" s="63"/>
      <c r="C172" s="58"/>
      <c r="D172" s="25" t="str">
        <f t="shared" si="8"/>
        <v>Virgo3°</v>
      </c>
      <c r="E172" s="26">
        <f t="shared" si="11"/>
        <v>154</v>
      </c>
      <c r="F172" s="27" t="s">
        <v>77</v>
      </c>
      <c r="G172" s="27" t="s">
        <v>180</v>
      </c>
      <c r="H172" s="28" t="s">
        <v>34</v>
      </c>
      <c r="I172" s="27" t="s">
        <v>174</v>
      </c>
      <c r="J172" s="29">
        <v>400</v>
      </c>
      <c r="K172" s="60"/>
      <c r="L172" s="25" t="str">
        <f t="shared" si="9"/>
        <v>Pisces3°</v>
      </c>
      <c r="M172" s="53">
        <f t="shared" si="10"/>
        <v>27</v>
      </c>
      <c r="N172" s="41" t="s">
        <v>229</v>
      </c>
      <c r="O172" s="41" t="s">
        <v>179</v>
      </c>
      <c r="P172" s="42" t="s">
        <v>24</v>
      </c>
      <c r="Q172" s="41" t="s">
        <v>144</v>
      </c>
      <c r="R172" s="43">
        <v>5</v>
      </c>
      <c r="S172" s="40"/>
      <c r="T172" s="65"/>
    </row>
    <row r="173" spans="2:20" ht="21">
      <c r="B173" s="63"/>
      <c r="C173" s="58"/>
      <c r="D173" s="25" t="str">
        <f t="shared" si="8"/>
        <v>Virgo4°</v>
      </c>
      <c r="E173" s="26">
        <f t="shared" si="11"/>
        <v>155</v>
      </c>
      <c r="F173" s="27" t="s">
        <v>77</v>
      </c>
      <c r="G173" s="27" t="s">
        <v>182</v>
      </c>
      <c r="H173" s="28" t="s">
        <v>19</v>
      </c>
      <c r="I173" s="27" t="s">
        <v>214</v>
      </c>
      <c r="J173" s="29">
        <v>1</v>
      </c>
      <c r="K173" s="60"/>
      <c r="L173" s="25" t="str">
        <f t="shared" si="9"/>
        <v>Pisces4°</v>
      </c>
      <c r="M173" s="53">
        <f t="shared" si="10"/>
        <v>26</v>
      </c>
      <c r="N173" s="41" t="s">
        <v>229</v>
      </c>
      <c r="O173" s="41" t="s">
        <v>181</v>
      </c>
      <c r="P173" s="42" t="s">
        <v>121</v>
      </c>
      <c r="Q173" s="41" t="s">
        <v>143</v>
      </c>
      <c r="R173" s="43">
        <v>4</v>
      </c>
      <c r="S173" s="40"/>
      <c r="T173" s="65"/>
    </row>
    <row r="174" spans="2:20" ht="21">
      <c r="B174" s="63"/>
      <c r="C174" s="58"/>
      <c r="D174" s="25" t="str">
        <f t="shared" si="8"/>
        <v>Virgo5°</v>
      </c>
      <c r="E174" s="26">
        <f t="shared" si="11"/>
        <v>156</v>
      </c>
      <c r="F174" s="27" t="s">
        <v>77</v>
      </c>
      <c r="G174" s="27" t="s">
        <v>184</v>
      </c>
      <c r="H174" s="28" t="s">
        <v>27</v>
      </c>
      <c r="I174" s="27" t="s">
        <v>215</v>
      </c>
      <c r="J174" s="29">
        <v>2</v>
      </c>
      <c r="K174" s="60"/>
      <c r="L174" s="25" t="str">
        <f t="shared" si="9"/>
        <v>Pisces5°</v>
      </c>
      <c r="M174" s="53">
        <f t="shared" si="10"/>
        <v>25</v>
      </c>
      <c r="N174" s="41" t="s">
        <v>229</v>
      </c>
      <c r="O174" s="41" t="s">
        <v>183</v>
      </c>
      <c r="P174" s="42" t="s">
        <v>28</v>
      </c>
      <c r="Q174" s="41" t="s">
        <v>142</v>
      </c>
      <c r="R174" s="43">
        <v>3</v>
      </c>
      <c r="S174" s="40"/>
      <c r="T174" s="65"/>
    </row>
    <row r="175" spans="2:20" ht="21">
      <c r="B175" s="63"/>
      <c r="C175" s="58"/>
      <c r="D175" s="25" t="str">
        <f t="shared" si="8"/>
        <v>Virgo6°</v>
      </c>
      <c r="E175" s="26">
        <f t="shared" si="11"/>
        <v>157</v>
      </c>
      <c r="F175" s="27" t="s">
        <v>77</v>
      </c>
      <c r="G175" s="27" t="s">
        <v>186</v>
      </c>
      <c r="H175" s="28" t="s">
        <v>28</v>
      </c>
      <c r="I175" s="27" t="s">
        <v>216</v>
      </c>
      <c r="J175" s="29">
        <v>3</v>
      </c>
      <c r="K175" s="60"/>
      <c r="L175" s="25" t="str">
        <f t="shared" si="9"/>
        <v>Pisces6°</v>
      </c>
      <c r="M175" s="53">
        <f t="shared" si="10"/>
        <v>24</v>
      </c>
      <c r="N175" s="41" t="s">
        <v>229</v>
      </c>
      <c r="O175" s="41" t="s">
        <v>185</v>
      </c>
      <c r="P175" s="42" t="s">
        <v>27</v>
      </c>
      <c r="Q175" s="41" t="s">
        <v>141</v>
      </c>
      <c r="R175" s="43">
        <v>2</v>
      </c>
      <c r="S175" s="40"/>
      <c r="T175" s="65"/>
    </row>
    <row r="176" spans="2:20" ht="21">
      <c r="B176" s="63"/>
      <c r="C176" s="58"/>
      <c r="D176" s="25" t="str">
        <f t="shared" si="8"/>
        <v>Virgo7°</v>
      </c>
      <c r="E176" s="26">
        <f t="shared" si="11"/>
        <v>158</v>
      </c>
      <c r="F176" s="27" t="s">
        <v>77</v>
      </c>
      <c r="G176" s="27" t="s">
        <v>188</v>
      </c>
      <c r="H176" s="28" t="s">
        <v>29</v>
      </c>
      <c r="I176" s="27" t="s">
        <v>217</v>
      </c>
      <c r="J176" s="29">
        <v>4</v>
      </c>
      <c r="K176" s="60"/>
      <c r="L176" s="25" t="str">
        <f t="shared" si="9"/>
        <v>Pisces7°</v>
      </c>
      <c r="M176" s="53">
        <f t="shared" si="10"/>
        <v>23</v>
      </c>
      <c r="N176" s="41" t="s">
        <v>229</v>
      </c>
      <c r="O176" s="41" t="s">
        <v>187</v>
      </c>
      <c r="P176" s="42" t="s">
        <v>120</v>
      </c>
      <c r="Q176" s="41" t="s">
        <v>140</v>
      </c>
      <c r="R176" s="43">
        <v>1</v>
      </c>
      <c r="S176" s="40"/>
      <c r="T176" s="65"/>
    </row>
    <row r="177" spans="2:20" ht="21">
      <c r="B177" s="63"/>
      <c r="C177" s="58"/>
      <c r="D177" s="25" t="str">
        <f t="shared" si="8"/>
        <v>Virgo8°</v>
      </c>
      <c r="E177" s="26">
        <f t="shared" si="11"/>
        <v>159</v>
      </c>
      <c r="F177" s="27" t="s">
        <v>77</v>
      </c>
      <c r="G177" s="27" t="s">
        <v>190</v>
      </c>
      <c r="H177" s="28" t="s">
        <v>24</v>
      </c>
      <c r="I177" s="27" t="s">
        <v>218</v>
      </c>
      <c r="J177" s="29">
        <v>5</v>
      </c>
      <c r="K177" s="60"/>
      <c r="L177" s="25" t="str">
        <f t="shared" si="9"/>
        <v>Pisces8°</v>
      </c>
      <c r="M177" s="53">
        <f t="shared" si="10"/>
        <v>22</v>
      </c>
      <c r="N177" s="41" t="s">
        <v>229</v>
      </c>
      <c r="O177" s="41" t="s">
        <v>189</v>
      </c>
      <c r="P177" s="42" t="s">
        <v>34</v>
      </c>
      <c r="Q177" s="41" t="s">
        <v>161</v>
      </c>
      <c r="R177" s="43">
        <v>400</v>
      </c>
      <c r="S177" s="40"/>
      <c r="T177" s="65"/>
    </row>
    <row r="178" spans="2:20" ht="21">
      <c r="B178" s="63"/>
      <c r="C178" s="58"/>
      <c r="D178" s="25" t="str">
        <f t="shared" si="8"/>
        <v>Virgo9°</v>
      </c>
      <c r="E178" s="26">
        <f t="shared" si="11"/>
        <v>160</v>
      </c>
      <c r="F178" s="27" t="s">
        <v>77</v>
      </c>
      <c r="G178" s="27" t="s">
        <v>192</v>
      </c>
      <c r="H178" s="28" t="s">
        <v>26</v>
      </c>
      <c r="I178" s="27" t="s">
        <v>219</v>
      </c>
      <c r="J178" s="29">
        <v>6</v>
      </c>
      <c r="K178" s="60"/>
      <c r="L178" s="25" t="str">
        <f t="shared" si="9"/>
        <v>Pisces9°</v>
      </c>
      <c r="M178" s="53">
        <f t="shared" si="10"/>
        <v>21</v>
      </c>
      <c r="N178" s="41" t="s">
        <v>229</v>
      </c>
      <c r="O178" s="41" t="s">
        <v>191</v>
      </c>
      <c r="P178" s="42" t="s">
        <v>129</v>
      </c>
      <c r="Q178" s="41" t="s">
        <v>160</v>
      </c>
      <c r="R178" s="43">
        <v>300</v>
      </c>
      <c r="S178" s="40"/>
      <c r="T178" s="65"/>
    </row>
    <row r="179" spans="2:20" ht="21">
      <c r="B179" s="63"/>
      <c r="C179" s="58"/>
      <c r="D179" s="25" t="str">
        <f t="shared" si="8"/>
        <v>Virgo10°</v>
      </c>
      <c r="E179" s="26">
        <f t="shared" si="11"/>
        <v>161</v>
      </c>
      <c r="F179" s="27" t="s">
        <v>77</v>
      </c>
      <c r="G179" s="27" t="s">
        <v>194</v>
      </c>
      <c r="H179" s="28" t="s">
        <v>31</v>
      </c>
      <c r="I179" s="27" t="s">
        <v>220</v>
      </c>
      <c r="J179" s="29">
        <v>7</v>
      </c>
      <c r="K179" s="60"/>
      <c r="L179" s="25" t="str">
        <f t="shared" si="9"/>
        <v>Pisces10°</v>
      </c>
      <c r="M179" s="53">
        <f t="shared" si="10"/>
        <v>20</v>
      </c>
      <c r="N179" s="41" t="s">
        <v>229</v>
      </c>
      <c r="O179" s="41" t="s">
        <v>193</v>
      </c>
      <c r="P179" s="42" t="s">
        <v>128</v>
      </c>
      <c r="Q179" s="41" t="s">
        <v>159</v>
      </c>
      <c r="R179" s="43">
        <v>200</v>
      </c>
      <c r="S179" s="40"/>
      <c r="T179" s="65"/>
    </row>
    <row r="180" spans="2:20" ht="21">
      <c r="B180" s="63"/>
      <c r="C180" s="58"/>
      <c r="D180" s="25" t="str">
        <f t="shared" si="8"/>
        <v>Virgo11°</v>
      </c>
      <c r="E180" s="26">
        <f t="shared" si="11"/>
        <v>162</v>
      </c>
      <c r="F180" s="27" t="s">
        <v>77</v>
      </c>
      <c r="G180" s="27" t="s">
        <v>196</v>
      </c>
      <c r="H180" s="28" t="s">
        <v>33</v>
      </c>
      <c r="I180" s="27" t="s">
        <v>221</v>
      </c>
      <c r="J180" s="29">
        <v>8</v>
      </c>
      <c r="K180" s="60"/>
      <c r="L180" s="25" t="str">
        <f t="shared" si="9"/>
        <v>Pisces11°</v>
      </c>
      <c r="M180" s="53">
        <f t="shared" si="10"/>
        <v>19</v>
      </c>
      <c r="N180" s="41" t="s">
        <v>229</v>
      </c>
      <c r="O180" s="41" t="s">
        <v>195</v>
      </c>
      <c r="P180" s="42" t="s">
        <v>41</v>
      </c>
      <c r="Q180" s="41" t="s">
        <v>158</v>
      </c>
      <c r="R180" s="43">
        <v>100</v>
      </c>
      <c r="S180" s="40"/>
      <c r="T180" s="65"/>
    </row>
    <row r="181" spans="2:20" ht="21">
      <c r="B181" s="63"/>
      <c r="C181" s="58"/>
      <c r="D181" s="25" t="str">
        <f t="shared" si="8"/>
        <v>Virgo12°</v>
      </c>
      <c r="E181" s="26">
        <f t="shared" si="11"/>
        <v>163</v>
      </c>
      <c r="F181" s="27" t="s">
        <v>77</v>
      </c>
      <c r="G181" s="27" t="s">
        <v>198</v>
      </c>
      <c r="H181" s="28" t="s">
        <v>235</v>
      </c>
      <c r="I181" s="27" t="s">
        <v>222</v>
      </c>
      <c r="J181" s="29">
        <v>9</v>
      </c>
      <c r="K181" s="60"/>
      <c r="L181" s="25" t="str">
        <f t="shared" si="9"/>
        <v>Pisces12°</v>
      </c>
      <c r="M181" s="53">
        <f t="shared" si="10"/>
        <v>18</v>
      </c>
      <c r="N181" s="41" t="s">
        <v>229</v>
      </c>
      <c r="O181" s="41" t="s">
        <v>197</v>
      </c>
      <c r="P181" s="42" t="s">
        <v>44</v>
      </c>
      <c r="Q181" s="41" t="s">
        <v>157</v>
      </c>
      <c r="R181" s="43">
        <v>90</v>
      </c>
      <c r="S181" s="40"/>
      <c r="T181" s="65"/>
    </row>
    <row r="182" spans="2:20" ht="21">
      <c r="B182" s="63"/>
      <c r="C182" s="58"/>
      <c r="D182" s="25" t="str">
        <f t="shared" si="8"/>
        <v>Virgo13°</v>
      </c>
      <c r="E182" s="26">
        <f t="shared" si="11"/>
        <v>164</v>
      </c>
      <c r="F182" s="27" t="s">
        <v>77</v>
      </c>
      <c r="G182" s="27" t="s">
        <v>200</v>
      </c>
      <c r="H182" s="28" t="s">
        <v>35</v>
      </c>
      <c r="I182" s="27" t="s">
        <v>223</v>
      </c>
      <c r="J182" s="29">
        <v>10</v>
      </c>
      <c r="K182" s="60"/>
      <c r="L182" s="25" t="str">
        <f t="shared" si="9"/>
        <v>Pisces13°</v>
      </c>
      <c r="M182" s="53">
        <f t="shared" si="10"/>
        <v>17</v>
      </c>
      <c r="N182" s="41" t="s">
        <v>229</v>
      </c>
      <c r="O182" s="41" t="s">
        <v>199</v>
      </c>
      <c r="P182" s="42" t="s">
        <v>127</v>
      </c>
      <c r="Q182" s="41" t="s">
        <v>156</v>
      </c>
      <c r="R182" s="43">
        <v>80</v>
      </c>
      <c r="S182" s="40"/>
      <c r="T182" s="65"/>
    </row>
    <row r="183" spans="2:20" ht="21">
      <c r="B183" s="63"/>
      <c r="C183" s="58"/>
      <c r="D183" s="25" t="str">
        <f t="shared" si="8"/>
        <v>Virgo14°</v>
      </c>
      <c r="E183" s="26">
        <f t="shared" si="11"/>
        <v>165</v>
      </c>
      <c r="F183" s="27" t="s">
        <v>77</v>
      </c>
      <c r="G183" s="27" t="s">
        <v>202</v>
      </c>
      <c r="H183" s="28" t="s">
        <v>36</v>
      </c>
      <c r="I183" s="27" t="s">
        <v>224</v>
      </c>
      <c r="J183" s="29">
        <v>20</v>
      </c>
      <c r="K183" s="60"/>
      <c r="L183" s="25" t="str">
        <f t="shared" si="9"/>
        <v>Pisces14°</v>
      </c>
      <c r="M183" s="53">
        <f t="shared" si="10"/>
        <v>16</v>
      </c>
      <c r="N183" s="41" t="s">
        <v>229</v>
      </c>
      <c r="O183" s="41" t="s">
        <v>201</v>
      </c>
      <c r="P183" s="42" t="s">
        <v>126</v>
      </c>
      <c r="Q183" s="41" t="s">
        <v>155</v>
      </c>
      <c r="R183" s="43">
        <v>70</v>
      </c>
      <c r="S183" s="40"/>
      <c r="T183" s="65"/>
    </row>
    <row r="184" spans="2:20" ht="21">
      <c r="B184" s="63"/>
      <c r="C184" s="58"/>
      <c r="D184" s="25" t="str">
        <f t="shared" si="8"/>
        <v>Virgo15°</v>
      </c>
      <c r="E184" s="26">
        <f t="shared" si="11"/>
        <v>166</v>
      </c>
      <c r="F184" s="27" t="s">
        <v>77</v>
      </c>
      <c r="G184" s="27" t="s">
        <v>204</v>
      </c>
      <c r="H184" s="28" t="s">
        <v>37</v>
      </c>
      <c r="I184" s="27" t="s">
        <v>225</v>
      </c>
      <c r="J184" s="29">
        <v>30</v>
      </c>
      <c r="K184" s="60"/>
      <c r="L184" s="25" t="str">
        <f t="shared" si="9"/>
        <v>Pisces15°</v>
      </c>
      <c r="M184" s="53">
        <f t="shared" si="10"/>
        <v>15</v>
      </c>
      <c r="N184" s="41" t="s">
        <v>229</v>
      </c>
      <c r="O184" s="41" t="s">
        <v>203</v>
      </c>
      <c r="P184" s="42" t="s">
        <v>40</v>
      </c>
      <c r="Q184" s="41" t="s">
        <v>154</v>
      </c>
      <c r="R184" s="43">
        <v>60</v>
      </c>
      <c r="S184" s="40"/>
      <c r="T184" s="65"/>
    </row>
    <row r="185" spans="2:20" ht="21">
      <c r="B185" s="63"/>
      <c r="C185" s="58"/>
      <c r="D185" s="25" t="str">
        <f t="shared" si="8"/>
        <v>Virgo16°</v>
      </c>
      <c r="E185" s="26">
        <f t="shared" si="11"/>
        <v>167</v>
      </c>
      <c r="F185" s="27" t="s">
        <v>77</v>
      </c>
      <c r="G185" s="27" t="s">
        <v>206</v>
      </c>
      <c r="H185" s="28" t="s">
        <v>38</v>
      </c>
      <c r="I185" s="27" t="s">
        <v>226</v>
      </c>
      <c r="J185" s="29">
        <v>40</v>
      </c>
      <c r="K185" s="60"/>
      <c r="L185" s="25" t="str">
        <f t="shared" si="9"/>
        <v>Pisces16°</v>
      </c>
      <c r="M185" s="53">
        <f t="shared" si="10"/>
        <v>14</v>
      </c>
      <c r="N185" s="41" t="s">
        <v>229</v>
      </c>
      <c r="O185" s="41" t="s">
        <v>205</v>
      </c>
      <c r="P185" s="42" t="s">
        <v>39</v>
      </c>
      <c r="Q185" s="41" t="s">
        <v>153</v>
      </c>
      <c r="R185" s="43">
        <v>50</v>
      </c>
      <c r="S185" s="40"/>
      <c r="T185" s="65"/>
    </row>
    <row r="186" spans="2:20" ht="21">
      <c r="B186" s="63"/>
      <c r="C186" s="58"/>
      <c r="D186" s="25" t="str">
        <f t="shared" si="8"/>
        <v>Virgo17°</v>
      </c>
      <c r="E186" s="26">
        <f t="shared" si="11"/>
        <v>168</v>
      </c>
      <c r="F186" s="27" t="s">
        <v>77</v>
      </c>
      <c r="G186" s="27" t="s">
        <v>208</v>
      </c>
      <c r="H186" s="28" t="s">
        <v>39</v>
      </c>
      <c r="I186" s="27" t="s">
        <v>227</v>
      </c>
      <c r="J186" s="29">
        <v>50</v>
      </c>
      <c r="K186" s="60"/>
      <c r="L186" s="25" t="str">
        <f t="shared" si="9"/>
        <v>Pisces17°</v>
      </c>
      <c r="M186" s="53">
        <f t="shared" si="10"/>
        <v>13</v>
      </c>
      <c r="N186" s="41" t="s">
        <v>229</v>
      </c>
      <c r="O186" s="41" t="s">
        <v>207</v>
      </c>
      <c r="P186" s="42" t="s">
        <v>38</v>
      </c>
      <c r="Q186" s="41" t="s">
        <v>152</v>
      </c>
      <c r="R186" s="43">
        <v>40</v>
      </c>
      <c r="S186" s="40"/>
      <c r="T186" s="65"/>
    </row>
    <row r="187" spans="2:20" ht="21">
      <c r="B187" s="63"/>
      <c r="C187" s="58"/>
      <c r="D187" s="25" t="str">
        <f t="shared" si="8"/>
        <v>Virgo18°</v>
      </c>
      <c r="E187" s="26">
        <f t="shared" si="11"/>
        <v>169</v>
      </c>
      <c r="F187" s="27" t="s">
        <v>77</v>
      </c>
      <c r="G187" s="27" t="s">
        <v>210</v>
      </c>
      <c r="H187" s="28" t="s">
        <v>40</v>
      </c>
      <c r="I187" s="27" t="s">
        <v>228</v>
      </c>
      <c r="J187" s="29">
        <v>60</v>
      </c>
      <c r="K187" s="60"/>
      <c r="L187" s="25" t="str">
        <f t="shared" si="9"/>
        <v>Pisces18°</v>
      </c>
      <c r="M187" s="53">
        <f t="shared" si="10"/>
        <v>12</v>
      </c>
      <c r="N187" s="41" t="s">
        <v>229</v>
      </c>
      <c r="O187" s="41" t="s">
        <v>209</v>
      </c>
      <c r="P187" s="42" t="s">
        <v>125</v>
      </c>
      <c r="Q187" s="41" t="s">
        <v>151</v>
      </c>
      <c r="R187" s="43">
        <v>30</v>
      </c>
      <c r="S187" s="40"/>
      <c r="T187" s="65"/>
    </row>
    <row r="188" spans="2:20" ht="21">
      <c r="B188" s="63"/>
      <c r="C188" s="58"/>
      <c r="D188" s="25" t="str">
        <f t="shared" si="8"/>
        <v>Virgo19°</v>
      </c>
      <c r="E188" s="26">
        <f t="shared" si="11"/>
        <v>170</v>
      </c>
      <c r="F188" s="27" t="s">
        <v>77</v>
      </c>
      <c r="G188" s="27" t="s">
        <v>212</v>
      </c>
      <c r="H188" s="28" t="s">
        <v>45</v>
      </c>
      <c r="I188" s="27" t="s">
        <v>168</v>
      </c>
      <c r="J188" s="29">
        <v>70</v>
      </c>
      <c r="K188" s="60"/>
      <c r="L188" s="25" t="str">
        <f t="shared" si="9"/>
        <v>Pisces19°</v>
      </c>
      <c r="M188" s="53">
        <f t="shared" si="10"/>
        <v>11</v>
      </c>
      <c r="N188" s="41" t="s">
        <v>229</v>
      </c>
      <c r="O188" s="41" t="s">
        <v>211</v>
      </c>
      <c r="P188" s="42" t="s">
        <v>124</v>
      </c>
      <c r="Q188" s="41" t="s">
        <v>150</v>
      </c>
      <c r="R188" s="43">
        <v>20</v>
      </c>
      <c r="S188" s="40"/>
      <c r="T188" s="65"/>
    </row>
    <row r="189" spans="2:20" ht="21">
      <c r="B189" s="63"/>
      <c r="C189" s="58"/>
      <c r="D189" s="25" t="str">
        <f t="shared" si="8"/>
        <v>Virgo20°</v>
      </c>
      <c r="E189" s="26">
        <f t="shared" si="11"/>
        <v>171</v>
      </c>
      <c r="F189" s="27" t="s">
        <v>77</v>
      </c>
      <c r="G189" s="27" t="s">
        <v>53</v>
      </c>
      <c r="H189" s="28" t="s">
        <v>46</v>
      </c>
      <c r="I189" s="27" t="s">
        <v>169</v>
      </c>
      <c r="J189" s="29">
        <v>80</v>
      </c>
      <c r="K189" s="60"/>
      <c r="L189" s="25" t="str">
        <f t="shared" si="9"/>
        <v>Pisces20°</v>
      </c>
      <c r="M189" s="53">
        <f t="shared" si="10"/>
        <v>10</v>
      </c>
      <c r="N189" s="41" t="s">
        <v>229</v>
      </c>
      <c r="O189" s="41" t="s">
        <v>213</v>
      </c>
      <c r="P189" s="42" t="s">
        <v>123</v>
      </c>
      <c r="Q189" s="41" t="s">
        <v>149</v>
      </c>
      <c r="R189" s="43">
        <v>10</v>
      </c>
      <c r="S189" s="40"/>
      <c r="T189" s="65"/>
    </row>
    <row r="190" spans="2:20" ht="21">
      <c r="B190" s="63"/>
      <c r="C190" s="58"/>
      <c r="D190" s="25" t="str">
        <f t="shared" si="8"/>
        <v>Virgo21°</v>
      </c>
      <c r="E190" s="26">
        <f t="shared" si="11"/>
        <v>172</v>
      </c>
      <c r="F190" s="27" t="s">
        <v>77</v>
      </c>
      <c r="G190" s="27" t="s">
        <v>55</v>
      </c>
      <c r="H190" s="28" t="s">
        <v>44</v>
      </c>
      <c r="I190" s="27" t="s">
        <v>170</v>
      </c>
      <c r="J190" s="29">
        <v>90</v>
      </c>
      <c r="K190" s="60"/>
      <c r="L190" s="25" t="str">
        <f t="shared" si="9"/>
        <v>Pisces21°</v>
      </c>
      <c r="M190" s="53">
        <f t="shared" si="10"/>
        <v>9</v>
      </c>
      <c r="N190" s="41" t="s">
        <v>229</v>
      </c>
      <c r="O190" s="41" t="s">
        <v>54</v>
      </c>
      <c r="P190" s="42" t="s">
        <v>122</v>
      </c>
      <c r="Q190" s="41" t="s">
        <v>148</v>
      </c>
      <c r="R190" s="43">
        <v>9</v>
      </c>
      <c r="S190" s="40"/>
      <c r="T190" s="65"/>
    </row>
    <row r="191" spans="2:20" ht="21">
      <c r="B191" s="63"/>
      <c r="C191" s="58"/>
      <c r="D191" s="25" t="str">
        <f t="shared" si="8"/>
        <v>Virgo22°</v>
      </c>
      <c r="E191" s="26">
        <f t="shared" si="11"/>
        <v>173</v>
      </c>
      <c r="F191" s="27" t="s">
        <v>77</v>
      </c>
      <c r="G191" s="27" t="s">
        <v>57</v>
      </c>
      <c r="H191" s="28" t="s">
        <v>41</v>
      </c>
      <c r="I191" s="27" t="s">
        <v>171</v>
      </c>
      <c r="J191" s="29">
        <v>100</v>
      </c>
      <c r="K191" s="60"/>
      <c r="L191" s="25" t="str">
        <f t="shared" si="9"/>
        <v>Pisces22°</v>
      </c>
      <c r="M191" s="53">
        <f t="shared" si="10"/>
        <v>8</v>
      </c>
      <c r="N191" s="41" t="s">
        <v>229</v>
      </c>
      <c r="O191" s="41" t="s">
        <v>56</v>
      </c>
      <c r="P191" s="42" t="s">
        <v>33</v>
      </c>
      <c r="Q191" s="41" t="s">
        <v>147</v>
      </c>
      <c r="R191" s="43">
        <v>8</v>
      </c>
      <c r="S191" s="40"/>
      <c r="T191" s="65"/>
    </row>
    <row r="192" spans="2:20" ht="21">
      <c r="B192" s="63"/>
      <c r="C192" s="58"/>
      <c r="D192" s="25" t="str">
        <f t="shared" si="8"/>
        <v>Virgo23°</v>
      </c>
      <c r="E192" s="26">
        <f t="shared" si="11"/>
        <v>174</v>
      </c>
      <c r="F192" s="27" t="s">
        <v>77</v>
      </c>
      <c r="G192" s="27" t="s">
        <v>59</v>
      </c>
      <c r="H192" s="28" t="s">
        <v>42</v>
      </c>
      <c r="I192" s="27" t="s">
        <v>172</v>
      </c>
      <c r="J192" s="29">
        <v>200</v>
      </c>
      <c r="K192" s="60"/>
      <c r="L192" s="25" t="str">
        <f t="shared" si="9"/>
        <v>Pisces23°</v>
      </c>
      <c r="M192" s="53">
        <f t="shared" si="10"/>
        <v>7</v>
      </c>
      <c r="N192" s="41" t="s">
        <v>229</v>
      </c>
      <c r="O192" s="41" t="s">
        <v>58</v>
      </c>
      <c r="P192" s="42" t="s">
        <v>31</v>
      </c>
      <c r="Q192" s="41" t="s">
        <v>146</v>
      </c>
      <c r="R192" s="43">
        <v>7</v>
      </c>
      <c r="S192" s="40"/>
      <c r="T192" s="65"/>
    </row>
    <row r="193" spans="2:20" ht="21">
      <c r="B193" s="63"/>
      <c r="C193" s="58"/>
      <c r="D193" s="25" t="str">
        <f t="shared" si="8"/>
        <v>Virgo24°</v>
      </c>
      <c r="E193" s="26">
        <f t="shared" si="11"/>
        <v>175</v>
      </c>
      <c r="F193" s="27" t="s">
        <v>77</v>
      </c>
      <c r="G193" s="27" t="s">
        <v>61</v>
      </c>
      <c r="H193" s="28" t="s">
        <v>43</v>
      </c>
      <c r="I193" s="27" t="s">
        <v>173</v>
      </c>
      <c r="J193" s="29">
        <v>300</v>
      </c>
      <c r="K193" s="60"/>
      <c r="L193" s="25" t="str">
        <f t="shared" si="9"/>
        <v>Pisces24°</v>
      </c>
      <c r="M193" s="53">
        <f t="shared" si="10"/>
        <v>6</v>
      </c>
      <c r="N193" s="41" t="s">
        <v>229</v>
      </c>
      <c r="O193" s="41" t="s">
        <v>60</v>
      </c>
      <c r="P193" s="42" t="s">
        <v>26</v>
      </c>
      <c r="Q193" s="41" t="s">
        <v>145</v>
      </c>
      <c r="R193" s="43">
        <v>6</v>
      </c>
      <c r="S193" s="40"/>
      <c r="T193" s="65"/>
    </row>
    <row r="194" spans="2:20" ht="21">
      <c r="B194" s="63"/>
      <c r="C194" s="58"/>
      <c r="D194" s="25" t="str">
        <f t="shared" si="8"/>
        <v>Virgo25°</v>
      </c>
      <c r="E194" s="26">
        <f t="shared" si="11"/>
        <v>176</v>
      </c>
      <c r="F194" s="27" t="s">
        <v>77</v>
      </c>
      <c r="G194" s="27" t="s">
        <v>63</v>
      </c>
      <c r="H194" s="28" t="s">
        <v>34</v>
      </c>
      <c r="I194" s="27" t="s">
        <v>174</v>
      </c>
      <c r="J194" s="29">
        <v>400</v>
      </c>
      <c r="K194" s="60"/>
      <c r="L194" s="25" t="str">
        <f t="shared" si="9"/>
        <v>Pisces25°</v>
      </c>
      <c r="M194" s="53">
        <f t="shared" si="10"/>
        <v>5</v>
      </c>
      <c r="N194" s="41" t="s">
        <v>229</v>
      </c>
      <c r="O194" s="41" t="s">
        <v>62</v>
      </c>
      <c r="P194" s="42" t="s">
        <v>24</v>
      </c>
      <c r="Q194" s="41" t="s">
        <v>144</v>
      </c>
      <c r="R194" s="43">
        <v>5</v>
      </c>
      <c r="S194" s="40"/>
      <c r="T194" s="65"/>
    </row>
    <row r="195" spans="2:20" ht="21">
      <c r="B195" s="63"/>
      <c r="C195" s="58"/>
      <c r="D195" s="25" t="str">
        <f t="shared" si="8"/>
        <v>Virgo26°</v>
      </c>
      <c r="E195" s="26">
        <f t="shared" si="11"/>
        <v>177</v>
      </c>
      <c r="F195" s="27" t="s">
        <v>77</v>
      </c>
      <c r="G195" s="27" t="s">
        <v>65</v>
      </c>
      <c r="H195" s="28" t="s">
        <v>19</v>
      </c>
      <c r="I195" s="27" t="s">
        <v>214</v>
      </c>
      <c r="J195" s="29">
        <v>1</v>
      </c>
      <c r="K195" s="60"/>
      <c r="L195" s="25" t="str">
        <f t="shared" si="9"/>
        <v>Pisces26°</v>
      </c>
      <c r="M195" s="53">
        <f t="shared" si="10"/>
        <v>4</v>
      </c>
      <c r="N195" s="41" t="s">
        <v>229</v>
      </c>
      <c r="O195" s="41" t="s">
        <v>64</v>
      </c>
      <c r="P195" s="42" t="s">
        <v>121</v>
      </c>
      <c r="Q195" s="41" t="s">
        <v>143</v>
      </c>
      <c r="R195" s="43">
        <v>4</v>
      </c>
      <c r="S195" s="40"/>
      <c r="T195" s="65"/>
    </row>
    <row r="196" spans="2:20" ht="21">
      <c r="B196" s="63"/>
      <c r="C196" s="58"/>
      <c r="D196" s="25" t="str">
        <f t="shared" si="8"/>
        <v>Virgo27°</v>
      </c>
      <c r="E196" s="26">
        <f t="shared" si="11"/>
        <v>178</v>
      </c>
      <c r="F196" s="27" t="s">
        <v>77</v>
      </c>
      <c r="G196" s="27" t="s">
        <v>67</v>
      </c>
      <c r="H196" s="28" t="s">
        <v>27</v>
      </c>
      <c r="I196" s="27" t="s">
        <v>215</v>
      </c>
      <c r="J196" s="29">
        <v>2</v>
      </c>
      <c r="K196" s="60"/>
      <c r="L196" s="25" t="str">
        <f t="shared" si="9"/>
        <v>Pisces27°</v>
      </c>
      <c r="M196" s="53">
        <f t="shared" si="10"/>
        <v>3</v>
      </c>
      <c r="N196" s="41" t="s">
        <v>229</v>
      </c>
      <c r="O196" s="41" t="s">
        <v>66</v>
      </c>
      <c r="P196" s="42" t="s">
        <v>28</v>
      </c>
      <c r="Q196" s="41" t="s">
        <v>142</v>
      </c>
      <c r="R196" s="43">
        <v>3</v>
      </c>
      <c r="S196" s="40"/>
      <c r="T196" s="65"/>
    </row>
    <row r="197" spans="2:20" ht="21">
      <c r="B197" s="63"/>
      <c r="C197" s="58"/>
      <c r="D197" s="25" t="str">
        <f t="shared" si="8"/>
        <v>Virgo28°</v>
      </c>
      <c r="E197" s="26">
        <f t="shared" si="11"/>
        <v>179</v>
      </c>
      <c r="F197" s="27" t="s">
        <v>77</v>
      </c>
      <c r="G197" s="27" t="s">
        <v>69</v>
      </c>
      <c r="H197" s="28" t="s">
        <v>28</v>
      </c>
      <c r="I197" s="27" t="s">
        <v>216</v>
      </c>
      <c r="J197" s="29">
        <v>3</v>
      </c>
      <c r="K197" s="60"/>
      <c r="L197" s="25" t="str">
        <f t="shared" si="9"/>
        <v>Pisces28°</v>
      </c>
      <c r="M197" s="53">
        <f>M198+1</f>
        <v>2</v>
      </c>
      <c r="N197" s="41" t="s">
        <v>229</v>
      </c>
      <c r="O197" s="41" t="s">
        <v>68</v>
      </c>
      <c r="P197" s="42" t="s">
        <v>27</v>
      </c>
      <c r="Q197" s="41" t="s">
        <v>141</v>
      </c>
      <c r="R197" s="43">
        <v>2</v>
      </c>
      <c r="S197" s="40"/>
      <c r="T197" s="65"/>
    </row>
    <row r="198" spans="2:20" ht="21">
      <c r="B198" s="63"/>
      <c r="C198" s="58"/>
      <c r="D198" s="25" t="str">
        <f t="shared" si="8"/>
        <v>Virgo29°</v>
      </c>
      <c r="E198" s="26">
        <f t="shared" si="11"/>
        <v>180</v>
      </c>
      <c r="F198" s="27" t="s">
        <v>77</v>
      </c>
      <c r="G198" s="27" t="s">
        <v>71</v>
      </c>
      <c r="H198" s="28" t="s">
        <v>29</v>
      </c>
      <c r="I198" s="27" t="s">
        <v>217</v>
      </c>
      <c r="J198" s="29">
        <v>4</v>
      </c>
      <c r="K198" s="60"/>
      <c r="L198" s="25" t="str">
        <f t="shared" si="9"/>
        <v>Pisces29°</v>
      </c>
      <c r="M198" s="53">
        <v>1</v>
      </c>
      <c r="N198" s="41" t="s">
        <v>229</v>
      </c>
      <c r="O198" s="41" t="s">
        <v>70</v>
      </c>
      <c r="P198" s="42" t="s">
        <v>120</v>
      </c>
      <c r="Q198" s="41" t="s">
        <v>140</v>
      </c>
      <c r="R198" s="43">
        <v>1</v>
      </c>
      <c r="S198" s="40"/>
      <c r="T198" s="65"/>
    </row>
    <row r="199" spans="2:20" ht="21">
      <c r="B199" s="63"/>
      <c r="C199" s="58"/>
      <c r="D199" s="25" t="str">
        <f t="shared" si="8"/>
        <v>Libra0°</v>
      </c>
      <c r="E199" s="26">
        <f t="shared" si="11"/>
        <v>181</v>
      </c>
      <c r="F199" s="27" t="s">
        <v>0</v>
      </c>
      <c r="G199" s="27" t="s">
        <v>237</v>
      </c>
      <c r="H199" s="28" t="s">
        <v>24</v>
      </c>
      <c r="I199" s="27" t="s">
        <v>218</v>
      </c>
      <c r="J199" s="29">
        <v>5</v>
      </c>
      <c r="K199" s="60"/>
      <c r="L199" s="25" t="str">
        <f t="shared" si="9"/>
        <v>Aries0°</v>
      </c>
      <c r="M199" s="53">
        <v>360</v>
      </c>
      <c r="N199" s="41" t="s">
        <v>133</v>
      </c>
      <c r="O199" s="41" t="s">
        <v>51</v>
      </c>
      <c r="P199" s="42" t="s">
        <v>122</v>
      </c>
      <c r="Q199" s="41" t="s">
        <v>148</v>
      </c>
      <c r="R199" s="43">
        <v>9</v>
      </c>
      <c r="S199" s="40"/>
      <c r="T199" s="65"/>
    </row>
    <row r="200" spans="2:20" ht="21">
      <c r="B200" s="63"/>
      <c r="C200" s="58"/>
      <c r="D200" s="25" t="str">
        <f t="shared" si="8"/>
        <v>Libra1°</v>
      </c>
      <c r="E200" s="26">
        <f t="shared" si="11"/>
        <v>182</v>
      </c>
      <c r="F200" s="27" t="s">
        <v>78</v>
      </c>
      <c r="G200" s="27" t="s">
        <v>176</v>
      </c>
      <c r="H200" s="28" t="s">
        <v>26</v>
      </c>
      <c r="I200" s="27" t="s">
        <v>219</v>
      </c>
      <c r="J200" s="29">
        <v>6</v>
      </c>
      <c r="K200" s="60"/>
      <c r="L200" s="25" t="str">
        <f t="shared" si="9"/>
        <v>Aries1°</v>
      </c>
      <c r="M200" s="53">
        <f>M199-1</f>
        <v>359</v>
      </c>
      <c r="N200" s="41" t="s">
        <v>133</v>
      </c>
      <c r="O200" s="41" t="s">
        <v>175</v>
      </c>
      <c r="P200" s="42" t="s">
        <v>139</v>
      </c>
      <c r="Q200" s="41" t="s">
        <v>147</v>
      </c>
      <c r="R200" s="43">
        <v>8</v>
      </c>
      <c r="S200" s="40"/>
      <c r="T200" s="65"/>
    </row>
    <row r="201" spans="2:20" ht="21">
      <c r="B201" s="63"/>
      <c r="C201" s="58"/>
      <c r="D201" s="25" t="str">
        <f t="shared" si="8"/>
        <v>Libra2°</v>
      </c>
      <c r="E201" s="26">
        <f t="shared" si="11"/>
        <v>183</v>
      </c>
      <c r="F201" s="27" t="s">
        <v>78</v>
      </c>
      <c r="G201" s="27" t="s">
        <v>178</v>
      </c>
      <c r="H201" s="28" t="s">
        <v>31</v>
      </c>
      <c r="I201" s="27" t="s">
        <v>220</v>
      </c>
      <c r="J201" s="29">
        <v>7</v>
      </c>
      <c r="K201" s="60"/>
      <c r="L201" s="25" t="str">
        <f t="shared" si="9"/>
        <v>Aries2°</v>
      </c>
      <c r="M201" s="53">
        <f t="shared" ref="M201:M264" si="12">M200-1</f>
        <v>358</v>
      </c>
      <c r="N201" s="41" t="s">
        <v>133</v>
      </c>
      <c r="O201" s="41" t="s">
        <v>177</v>
      </c>
      <c r="P201" s="42" t="s">
        <v>31</v>
      </c>
      <c r="Q201" s="41" t="s">
        <v>146</v>
      </c>
      <c r="R201" s="43">
        <v>7</v>
      </c>
      <c r="S201" s="40"/>
      <c r="T201" s="65"/>
    </row>
    <row r="202" spans="2:20" ht="21">
      <c r="B202" s="63"/>
      <c r="C202" s="58"/>
      <c r="D202" s="25" t="str">
        <f t="shared" si="8"/>
        <v>Libra3°</v>
      </c>
      <c r="E202" s="26">
        <f t="shared" si="11"/>
        <v>184</v>
      </c>
      <c r="F202" s="27" t="s">
        <v>78</v>
      </c>
      <c r="G202" s="27" t="s">
        <v>180</v>
      </c>
      <c r="H202" s="28" t="s">
        <v>33</v>
      </c>
      <c r="I202" s="27" t="s">
        <v>221</v>
      </c>
      <c r="J202" s="29">
        <v>8</v>
      </c>
      <c r="K202" s="60"/>
      <c r="L202" s="25" t="str">
        <f t="shared" si="9"/>
        <v>Aries3°</v>
      </c>
      <c r="M202" s="53">
        <f t="shared" si="12"/>
        <v>357</v>
      </c>
      <c r="N202" s="41" t="s">
        <v>133</v>
      </c>
      <c r="O202" s="41" t="s">
        <v>179</v>
      </c>
      <c r="P202" s="42" t="s">
        <v>138</v>
      </c>
      <c r="Q202" s="41" t="s">
        <v>145</v>
      </c>
      <c r="R202" s="43">
        <v>6</v>
      </c>
      <c r="S202" s="40"/>
      <c r="T202" s="65"/>
    </row>
    <row r="203" spans="2:20" ht="21">
      <c r="B203" s="63"/>
      <c r="C203" s="58"/>
      <c r="D203" s="25" t="str">
        <f t="shared" si="8"/>
        <v>Libra4°</v>
      </c>
      <c r="E203" s="26">
        <f t="shared" si="11"/>
        <v>185</v>
      </c>
      <c r="F203" s="27" t="s">
        <v>78</v>
      </c>
      <c r="G203" s="27" t="s">
        <v>182</v>
      </c>
      <c r="H203" s="28" t="s">
        <v>235</v>
      </c>
      <c r="I203" s="27" t="s">
        <v>222</v>
      </c>
      <c r="J203" s="29">
        <v>9</v>
      </c>
      <c r="K203" s="60"/>
      <c r="L203" s="25" t="str">
        <f t="shared" si="9"/>
        <v>Aries4°</v>
      </c>
      <c r="M203" s="53">
        <f t="shared" si="12"/>
        <v>356</v>
      </c>
      <c r="N203" s="41" t="s">
        <v>133</v>
      </c>
      <c r="O203" s="41" t="s">
        <v>181</v>
      </c>
      <c r="P203" s="42" t="s">
        <v>24</v>
      </c>
      <c r="Q203" s="41" t="s">
        <v>144</v>
      </c>
      <c r="R203" s="43">
        <v>5</v>
      </c>
      <c r="S203" s="40"/>
      <c r="T203" s="65"/>
    </row>
    <row r="204" spans="2:20" ht="21">
      <c r="B204" s="63"/>
      <c r="C204" s="58"/>
      <c r="D204" s="25" t="str">
        <f t="shared" si="8"/>
        <v>Libra5°</v>
      </c>
      <c r="E204" s="26">
        <f t="shared" si="11"/>
        <v>186</v>
      </c>
      <c r="F204" s="27" t="s">
        <v>78</v>
      </c>
      <c r="G204" s="27" t="s">
        <v>184</v>
      </c>
      <c r="H204" s="28" t="s">
        <v>35</v>
      </c>
      <c r="I204" s="27" t="s">
        <v>223</v>
      </c>
      <c r="J204" s="29">
        <v>10</v>
      </c>
      <c r="K204" s="60"/>
      <c r="L204" s="25" t="str">
        <f t="shared" si="9"/>
        <v>Aries5°</v>
      </c>
      <c r="M204" s="53">
        <f t="shared" si="12"/>
        <v>355</v>
      </c>
      <c r="N204" s="41" t="s">
        <v>133</v>
      </c>
      <c r="O204" s="41" t="s">
        <v>183</v>
      </c>
      <c r="P204" s="42" t="s">
        <v>121</v>
      </c>
      <c r="Q204" s="41" t="s">
        <v>143</v>
      </c>
      <c r="R204" s="43">
        <v>4</v>
      </c>
      <c r="S204" s="40"/>
      <c r="T204" s="65"/>
    </row>
    <row r="205" spans="2:20" ht="21">
      <c r="B205" s="63"/>
      <c r="C205" s="58"/>
      <c r="D205" s="25" t="str">
        <f t="shared" si="8"/>
        <v>Libra6°</v>
      </c>
      <c r="E205" s="26">
        <f t="shared" si="11"/>
        <v>187</v>
      </c>
      <c r="F205" s="27" t="s">
        <v>78</v>
      </c>
      <c r="G205" s="27" t="s">
        <v>186</v>
      </c>
      <c r="H205" s="28" t="s">
        <v>36</v>
      </c>
      <c r="I205" s="27" t="s">
        <v>224</v>
      </c>
      <c r="J205" s="29">
        <v>20</v>
      </c>
      <c r="K205" s="60"/>
      <c r="L205" s="25" t="str">
        <f t="shared" si="9"/>
        <v>Aries6°</v>
      </c>
      <c r="M205" s="53">
        <f t="shared" si="12"/>
        <v>354</v>
      </c>
      <c r="N205" s="41" t="s">
        <v>133</v>
      </c>
      <c r="O205" s="41" t="s">
        <v>185</v>
      </c>
      <c r="P205" s="42" t="s">
        <v>131</v>
      </c>
      <c r="Q205" s="41" t="s">
        <v>142</v>
      </c>
      <c r="R205" s="43">
        <v>3</v>
      </c>
      <c r="S205" s="40"/>
      <c r="T205" s="65"/>
    </row>
    <row r="206" spans="2:20" ht="21">
      <c r="B206" s="63"/>
      <c r="C206" s="58"/>
      <c r="D206" s="25" t="str">
        <f t="shared" si="8"/>
        <v>Libra7°</v>
      </c>
      <c r="E206" s="26">
        <f t="shared" si="11"/>
        <v>188</v>
      </c>
      <c r="F206" s="27" t="s">
        <v>78</v>
      </c>
      <c r="G206" s="27" t="s">
        <v>188</v>
      </c>
      <c r="H206" s="28" t="s">
        <v>37</v>
      </c>
      <c r="I206" s="27" t="s">
        <v>225</v>
      </c>
      <c r="J206" s="29">
        <v>30</v>
      </c>
      <c r="K206" s="60"/>
      <c r="L206" s="25" t="str">
        <f t="shared" si="9"/>
        <v>Aries7°</v>
      </c>
      <c r="M206" s="53">
        <f t="shared" si="12"/>
        <v>353</v>
      </c>
      <c r="N206" s="41" t="s">
        <v>133</v>
      </c>
      <c r="O206" s="41" t="s">
        <v>187</v>
      </c>
      <c r="P206" s="42" t="s">
        <v>27</v>
      </c>
      <c r="Q206" s="41" t="s">
        <v>141</v>
      </c>
      <c r="R206" s="43">
        <v>2</v>
      </c>
      <c r="S206" s="40"/>
      <c r="T206" s="65"/>
    </row>
    <row r="207" spans="2:20" ht="21">
      <c r="B207" s="63"/>
      <c r="C207" s="58"/>
      <c r="D207" s="25" t="str">
        <f t="shared" si="8"/>
        <v>Libra8°</v>
      </c>
      <c r="E207" s="26">
        <f t="shared" si="11"/>
        <v>189</v>
      </c>
      <c r="F207" s="27" t="s">
        <v>78</v>
      </c>
      <c r="G207" s="27" t="s">
        <v>190</v>
      </c>
      <c r="H207" s="28" t="s">
        <v>38</v>
      </c>
      <c r="I207" s="27" t="s">
        <v>226</v>
      </c>
      <c r="J207" s="29">
        <v>40</v>
      </c>
      <c r="K207" s="60"/>
      <c r="L207" s="25" t="str">
        <f t="shared" si="9"/>
        <v>Aries8°</v>
      </c>
      <c r="M207" s="53">
        <f t="shared" si="12"/>
        <v>352</v>
      </c>
      <c r="N207" s="41" t="s">
        <v>133</v>
      </c>
      <c r="O207" s="41" t="s">
        <v>189</v>
      </c>
      <c r="P207" s="42" t="s">
        <v>19</v>
      </c>
      <c r="Q207" s="41" t="s">
        <v>140</v>
      </c>
      <c r="R207" s="43">
        <v>1</v>
      </c>
      <c r="S207" s="40"/>
      <c r="T207" s="65"/>
    </row>
    <row r="208" spans="2:20" ht="21">
      <c r="B208" s="63"/>
      <c r="C208" s="58"/>
      <c r="D208" s="25" t="str">
        <f t="shared" si="8"/>
        <v>Libra9°</v>
      </c>
      <c r="E208" s="26">
        <f t="shared" si="11"/>
        <v>190</v>
      </c>
      <c r="F208" s="27" t="s">
        <v>78</v>
      </c>
      <c r="G208" s="27" t="s">
        <v>192</v>
      </c>
      <c r="H208" s="28" t="s">
        <v>39</v>
      </c>
      <c r="I208" s="27" t="s">
        <v>227</v>
      </c>
      <c r="J208" s="29">
        <v>50</v>
      </c>
      <c r="K208" s="60"/>
      <c r="L208" s="25" t="str">
        <f t="shared" si="9"/>
        <v>Aries9°</v>
      </c>
      <c r="M208" s="53">
        <f t="shared" si="12"/>
        <v>351</v>
      </c>
      <c r="N208" s="41" t="s">
        <v>133</v>
      </c>
      <c r="O208" s="41" t="s">
        <v>191</v>
      </c>
      <c r="P208" s="42" t="s">
        <v>107</v>
      </c>
      <c r="Q208" s="41" t="s">
        <v>161</v>
      </c>
      <c r="R208" s="43">
        <v>400</v>
      </c>
      <c r="S208" s="40"/>
      <c r="T208" s="65"/>
    </row>
    <row r="209" spans="2:20" ht="21">
      <c r="B209" s="63"/>
      <c r="C209" s="58"/>
      <c r="D209" s="25" t="str">
        <f t="shared" si="8"/>
        <v>Libra10°</v>
      </c>
      <c r="E209" s="26">
        <f t="shared" si="11"/>
        <v>191</v>
      </c>
      <c r="F209" s="27" t="s">
        <v>78</v>
      </c>
      <c r="G209" s="27" t="s">
        <v>194</v>
      </c>
      <c r="H209" s="28" t="s">
        <v>40</v>
      </c>
      <c r="I209" s="27" t="s">
        <v>228</v>
      </c>
      <c r="J209" s="29">
        <v>60</v>
      </c>
      <c r="K209" s="60"/>
      <c r="L209" s="25" t="str">
        <f t="shared" si="9"/>
        <v>Aries10°</v>
      </c>
      <c r="M209" s="53">
        <f t="shared" si="12"/>
        <v>350</v>
      </c>
      <c r="N209" s="41" t="s">
        <v>133</v>
      </c>
      <c r="O209" s="41" t="s">
        <v>193</v>
      </c>
      <c r="P209" s="42" t="s">
        <v>106</v>
      </c>
      <c r="Q209" s="41" t="s">
        <v>160</v>
      </c>
      <c r="R209" s="43">
        <v>300</v>
      </c>
      <c r="S209" s="40"/>
      <c r="T209" s="65"/>
    </row>
    <row r="210" spans="2:20" ht="21">
      <c r="B210" s="63"/>
      <c r="C210" s="58"/>
      <c r="D210" s="25" t="str">
        <f t="shared" si="8"/>
        <v>Libra11°</v>
      </c>
      <c r="E210" s="26">
        <f t="shared" si="11"/>
        <v>192</v>
      </c>
      <c r="F210" s="27" t="s">
        <v>78</v>
      </c>
      <c r="G210" s="27" t="s">
        <v>196</v>
      </c>
      <c r="H210" s="28" t="s">
        <v>45</v>
      </c>
      <c r="I210" s="27" t="s">
        <v>168</v>
      </c>
      <c r="J210" s="29">
        <v>70</v>
      </c>
      <c r="K210" s="60"/>
      <c r="L210" s="25" t="str">
        <f t="shared" si="9"/>
        <v>Aries11°</v>
      </c>
      <c r="M210" s="53">
        <f t="shared" si="12"/>
        <v>349</v>
      </c>
      <c r="N210" s="41" t="s">
        <v>133</v>
      </c>
      <c r="O210" s="41" t="s">
        <v>195</v>
      </c>
      <c r="P210" s="42" t="s">
        <v>231</v>
      </c>
      <c r="Q210" s="41" t="s">
        <v>159</v>
      </c>
      <c r="R210" s="43">
        <v>200</v>
      </c>
      <c r="S210" s="40"/>
      <c r="T210" s="65"/>
    </row>
    <row r="211" spans="2:20" ht="21">
      <c r="B211" s="63"/>
      <c r="C211" s="58"/>
      <c r="D211" s="25" t="str">
        <f t="shared" ref="D211:D274" si="13">F211&amp;G211</f>
        <v>Libra12°</v>
      </c>
      <c r="E211" s="26">
        <f t="shared" si="11"/>
        <v>193</v>
      </c>
      <c r="F211" s="27" t="s">
        <v>78</v>
      </c>
      <c r="G211" s="27" t="s">
        <v>198</v>
      </c>
      <c r="H211" s="28" t="s">
        <v>46</v>
      </c>
      <c r="I211" s="27" t="s">
        <v>169</v>
      </c>
      <c r="J211" s="29">
        <v>80</v>
      </c>
      <c r="K211" s="60"/>
      <c r="L211" s="25" t="str">
        <f t="shared" ref="L211:L274" si="14">N211&amp;O211</f>
        <v>Aries12°</v>
      </c>
      <c r="M211" s="53">
        <f t="shared" si="12"/>
        <v>348</v>
      </c>
      <c r="N211" s="41" t="s">
        <v>133</v>
      </c>
      <c r="O211" s="41" t="s">
        <v>197</v>
      </c>
      <c r="P211" s="42" t="s">
        <v>234</v>
      </c>
      <c r="Q211" s="41" t="s">
        <v>158</v>
      </c>
      <c r="R211" s="43">
        <v>100</v>
      </c>
      <c r="S211" s="40"/>
      <c r="T211" s="65"/>
    </row>
    <row r="212" spans="2:20" ht="21">
      <c r="B212" s="63"/>
      <c r="C212" s="58"/>
      <c r="D212" s="25" t="str">
        <f t="shared" si="13"/>
        <v>Libra13°</v>
      </c>
      <c r="E212" s="26">
        <f t="shared" si="11"/>
        <v>194</v>
      </c>
      <c r="F212" s="27" t="s">
        <v>78</v>
      </c>
      <c r="G212" s="27" t="s">
        <v>200</v>
      </c>
      <c r="H212" s="28" t="s">
        <v>44</v>
      </c>
      <c r="I212" s="27" t="s">
        <v>170</v>
      </c>
      <c r="J212" s="29">
        <v>90</v>
      </c>
      <c r="K212" s="60"/>
      <c r="L212" s="25" t="str">
        <f t="shared" si="14"/>
        <v>Aries13°</v>
      </c>
      <c r="M212" s="53">
        <f t="shared" si="12"/>
        <v>347</v>
      </c>
      <c r="N212" s="41" t="s">
        <v>133</v>
      </c>
      <c r="O212" s="41" t="s">
        <v>199</v>
      </c>
      <c r="P212" s="42" t="s">
        <v>105</v>
      </c>
      <c r="Q212" s="41" t="s">
        <v>157</v>
      </c>
      <c r="R212" s="43">
        <v>90</v>
      </c>
      <c r="S212" s="40"/>
      <c r="T212" s="65"/>
    </row>
    <row r="213" spans="2:20" ht="21">
      <c r="B213" s="63"/>
      <c r="C213" s="58"/>
      <c r="D213" s="25" t="str">
        <f t="shared" si="13"/>
        <v>Libra14°</v>
      </c>
      <c r="E213" s="26">
        <f t="shared" si="11"/>
        <v>195</v>
      </c>
      <c r="F213" s="27" t="s">
        <v>78</v>
      </c>
      <c r="G213" s="27" t="s">
        <v>202</v>
      </c>
      <c r="H213" s="28" t="s">
        <v>41</v>
      </c>
      <c r="I213" s="27" t="s">
        <v>171</v>
      </c>
      <c r="J213" s="29">
        <v>100</v>
      </c>
      <c r="K213" s="60"/>
      <c r="L213" s="25" t="str">
        <f t="shared" si="14"/>
        <v>Aries14°</v>
      </c>
      <c r="M213" s="53">
        <f t="shared" si="12"/>
        <v>346</v>
      </c>
      <c r="N213" s="41" t="s">
        <v>133</v>
      </c>
      <c r="O213" s="41" t="s">
        <v>201</v>
      </c>
      <c r="P213" s="42" t="s">
        <v>104</v>
      </c>
      <c r="Q213" s="41" t="s">
        <v>156</v>
      </c>
      <c r="R213" s="43">
        <v>80</v>
      </c>
      <c r="S213" s="40"/>
      <c r="T213" s="65"/>
    </row>
    <row r="214" spans="2:20" ht="21">
      <c r="B214" s="63"/>
      <c r="C214" s="58"/>
      <c r="D214" s="25" t="str">
        <f t="shared" si="13"/>
        <v>Libra15°</v>
      </c>
      <c r="E214" s="26">
        <f t="shared" ref="E214:E277" si="15">E213+1</f>
        <v>196</v>
      </c>
      <c r="F214" s="27" t="s">
        <v>78</v>
      </c>
      <c r="G214" s="27" t="s">
        <v>204</v>
      </c>
      <c r="H214" s="28" t="s">
        <v>42</v>
      </c>
      <c r="I214" s="27" t="s">
        <v>172</v>
      </c>
      <c r="J214" s="29">
        <v>200</v>
      </c>
      <c r="K214" s="60"/>
      <c r="L214" s="25" t="str">
        <f t="shared" si="14"/>
        <v>Aries15°</v>
      </c>
      <c r="M214" s="53">
        <f t="shared" si="12"/>
        <v>345</v>
      </c>
      <c r="N214" s="41" t="s">
        <v>133</v>
      </c>
      <c r="O214" s="41" t="s">
        <v>203</v>
      </c>
      <c r="P214" s="42" t="s">
        <v>103</v>
      </c>
      <c r="Q214" s="41" t="s">
        <v>155</v>
      </c>
      <c r="R214" s="43">
        <v>70</v>
      </c>
      <c r="S214" s="40"/>
      <c r="T214" s="65"/>
    </row>
    <row r="215" spans="2:20" ht="21">
      <c r="B215" s="63"/>
      <c r="C215" s="58"/>
      <c r="D215" s="25" t="str">
        <f t="shared" si="13"/>
        <v>Libra16°</v>
      </c>
      <c r="E215" s="26">
        <f t="shared" si="15"/>
        <v>197</v>
      </c>
      <c r="F215" s="27" t="s">
        <v>78</v>
      </c>
      <c r="G215" s="27" t="s">
        <v>206</v>
      </c>
      <c r="H215" s="28" t="s">
        <v>43</v>
      </c>
      <c r="I215" s="27" t="s">
        <v>173</v>
      </c>
      <c r="J215" s="29">
        <v>300</v>
      </c>
      <c r="K215" s="60"/>
      <c r="L215" s="25" t="str">
        <f t="shared" si="14"/>
        <v>Aries16°</v>
      </c>
      <c r="M215" s="53">
        <f t="shared" si="12"/>
        <v>344</v>
      </c>
      <c r="N215" s="41" t="s">
        <v>133</v>
      </c>
      <c r="O215" s="41" t="s">
        <v>205</v>
      </c>
      <c r="P215" s="42" t="s">
        <v>102</v>
      </c>
      <c r="Q215" s="41" t="s">
        <v>154</v>
      </c>
      <c r="R215" s="43">
        <v>60</v>
      </c>
      <c r="S215" s="40"/>
      <c r="T215" s="65"/>
    </row>
    <row r="216" spans="2:20" ht="21">
      <c r="B216" s="63"/>
      <c r="C216" s="58"/>
      <c r="D216" s="25" t="str">
        <f t="shared" si="13"/>
        <v>Libra17°</v>
      </c>
      <c r="E216" s="26">
        <f t="shared" si="15"/>
        <v>198</v>
      </c>
      <c r="F216" s="27" t="s">
        <v>78</v>
      </c>
      <c r="G216" s="27" t="s">
        <v>208</v>
      </c>
      <c r="H216" s="28" t="s">
        <v>34</v>
      </c>
      <c r="I216" s="27" t="s">
        <v>174</v>
      </c>
      <c r="J216" s="29">
        <v>400</v>
      </c>
      <c r="K216" s="60"/>
      <c r="L216" s="25" t="str">
        <f t="shared" si="14"/>
        <v>Aries17°</v>
      </c>
      <c r="M216" s="53">
        <f t="shared" si="12"/>
        <v>343</v>
      </c>
      <c r="N216" s="41" t="s">
        <v>133</v>
      </c>
      <c r="O216" s="41" t="s">
        <v>207</v>
      </c>
      <c r="P216" s="42" t="s">
        <v>101</v>
      </c>
      <c r="Q216" s="41" t="s">
        <v>153</v>
      </c>
      <c r="R216" s="43">
        <v>50</v>
      </c>
      <c r="S216" s="40"/>
      <c r="T216" s="65"/>
    </row>
    <row r="217" spans="2:20" ht="21">
      <c r="B217" s="63"/>
      <c r="C217" s="58"/>
      <c r="D217" s="25" t="str">
        <f t="shared" si="13"/>
        <v>Libra18°</v>
      </c>
      <c r="E217" s="26">
        <f t="shared" si="15"/>
        <v>199</v>
      </c>
      <c r="F217" s="27" t="s">
        <v>78</v>
      </c>
      <c r="G217" s="27" t="s">
        <v>210</v>
      </c>
      <c r="H217" s="28" t="s">
        <v>19</v>
      </c>
      <c r="I217" s="27" t="s">
        <v>214</v>
      </c>
      <c r="J217" s="29">
        <v>1</v>
      </c>
      <c r="K217" s="60"/>
      <c r="L217" s="25" t="str">
        <f t="shared" si="14"/>
        <v>Aries18°</v>
      </c>
      <c r="M217" s="53">
        <f t="shared" si="12"/>
        <v>342</v>
      </c>
      <c r="N217" s="41" t="s">
        <v>133</v>
      </c>
      <c r="O217" s="41" t="s">
        <v>209</v>
      </c>
      <c r="P217" s="42" t="s">
        <v>100</v>
      </c>
      <c r="Q217" s="41" t="s">
        <v>152</v>
      </c>
      <c r="R217" s="43">
        <v>40</v>
      </c>
      <c r="S217" s="40"/>
      <c r="T217" s="65"/>
    </row>
    <row r="218" spans="2:20" ht="21">
      <c r="B218" s="63"/>
      <c r="C218" s="58"/>
      <c r="D218" s="25" t="str">
        <f t="shared" si="13"/>
        <v>Libra19°</v>
      </c>
      <c r="E218" s="26">
        <f t="shared" si="15"/>
        <v>200</v>
      </c>
      <c r="F218" s="27" t="s">
        <v>78</v>
      </c>
      <c r="G218" s="27" t="s">
        <v>212</v>
      </c>
      <c r="H218" s="28" t="s">
        <v>27</v>
      </c>
      <c r="I218" s="27" t="s">
        <v>215</v>
      </c>
      <c r="J218" s="29">
        <v>2</v>
      </c>
      <c r="K218" s="60"/>
      <c r="L218" s="25" t="str">
        <f t="shared" si="14"/>
        <v>Aries19°</v>
      </c>
      <c r="M218" s="53">
        <f t="shared" si="12"/>
        <v>341</v>
      </c>
      <c r="N218" s="41" t="s">
        <v>133</v>
      </c>
      <c r="O218" s="41" t="s">
        <v>211</v>
      </c>
      <c r="P218" s="42" t="s">
        <v>233</v>
      </c>
      <c r="Q218" s="41" t="s">
        <v>151</v>
      </c>
      <c r="R218" s="43">
        <v>30</v>
      </c>
      <c r="S218" s="40"/>
      <c r="T218" s="65"/>
    </row>
    <row r="219" spans="2:20" ht="21">
      <c r="B219" s="63"/>
      <c r="C219" s="58"/>
      <c r="D219" s="25" t="str">
        <f t="shared" si="13"/>
        <v>Libra20°</v>
      </c>
      <c r="E219" s="26">
        <f t="shared" si="15"/>
        <v>201</v>
      </c>
      <c r="F219" s="27" t="s">
        <v>78</v>
      </c>
      <c r="G219" s="27" t="s">
        <v>53</v>
      </c>
      <c r="H219" s="28" t="s">
        <v>28</v>
      </c>
      <c r="I219" s="27" t="s">
        <v>216</v>
      </c>
      <c r="J219" s="29">
        <v>3</v>
      </c>
      <c r="K219" s="60"/>
      <c r="L219" s="25" t="str">
        <f t="shared" si="14"/>
        <v>Aries20°</v>
      </c>
      <c r="M219" s="53">
        <f t="shared" si="12"/>
        <v>340</v>
      </c>
      <c r="N219" s="41" t="s">
        <v>133</v>
      </c>
      <c r="O219" s="41" t="s">
        <v>213</v>
      </c>
      <c r="P219" s="42" t="s">
        <v>232</v>
      </c>
      <c r="Q219" s="41" t="s">
        <v>150</v>
      </c>
      <c r="R219" s="43">
        <v>20</v>
      </c>
      <c r="S219" s="40"/>
      <c r="T219" s="65"/>
    </row>
    <row r="220" spans="2:20" ht="21">
      <c r="B220" s="63"/>
      <c r="C220" s="58"/>
      <c r="D220" s="25" t="str">
        <f t="shared" si="13"/>
        <v>Libra21°</v>
      </c>
      <c r="E220" s="26">
        <f t="shared" si="15"/>
        <v>202</v>
      </c>
      <c r="F220" s="27" t="s">
        <v>78</v>
      </c>
      <c r="G220" s="27" t="s">
        <v>55</v>
      </c>
      <c r="H220" s="28" t="s">
        <v>29</v>
      </c>
      <c r="I220" s="27" t="s">
        <v>217</v>
      </c>
      <c r="J220" s="29">
        <v>4</v>
      </c>
      <c r="K220" s="60"/>
      <c r="L220" s="25" t="str">
        <f t="shared" si="14"/>
        <v>Aries21°</v>
      </c>
      <c r="M220" s="53">
        <f t="shared" si="12"/>
        <v>339</v>
      </c>
      <c r="N220" s="41" t="s">
        <v>133</v>
      </c>
      <c r="O220" s="41" t="s">
        <v>54</v>
      </c>
      <c r="P220" s="42" t="s">
        <v>99</v>
      </c>
      <c r="Q220" s="41" t="s">
        <v>149</v>
      </c>
      <c r="R220" s="43">
        <v>10</v>
      </c>
      <c r="S220" s="40"/>
      <c r="T220" s="65"/>
    </row>
    <row r="221" spans="2:20" ht="21">
      <c r="B221" s="63"/>
      <c r="C221" s="58"/>
      <c r="D221" s="25" t="str">
        <f t="shared" si="13"/>
        <v>Libra22°</v>
      </c>
      <c r="E221" s="26">
        <f t="shared" si="15"/>
        <v>203</v>
      </c>
      <c r="F221" s="27" t="s">
        <v>78</v>
      </c>
      <c r="G221" s="27" t="s">
        <v>57</v>
      </c>
      <c r="H221" s="28" t="s">
        <v>24</v>
      </c>
      <c r="I221" s="27" t="s">
        <v>218</v>
      </c>
      <c r="J221" s="29">
        <v>5</v>
      </c>
      <c r="K221" s="60"/>
      <c r="L221" s="25" t="str">
        <f t="shared" si="14"/>
        <v>Aries22°</v>
      </c>
      <c r="M221" s="53">
        <f t="shared" si="12"/>
        <v>338</v>
      </c>
      <c r="N221" s="41" t="s">
        <v>133</v>
      </c>
      <c r="O221" s="41" t="s">
        <v>56</v>
      </c>
      <c r="P221" s="42" t="s">
        <v>98</v>
      </c>
      <c r="Q221" s="41" t="s">
        <v>148</v>
      </c>
      <c r="R221" s="43">
        <v>9</v>
      </c>
      <c r="S221" s="40"/>
      <c r="T221" s="65"/>
    </row>
    <row r="222" spans="2:20" ht="21">
      <c r="B222" s="63"/>
      <c r="C222" s="58"/>
      <c r="D222" s="25" t="str">
        <f t="shared" si="13"/>
        <v>Libra23°</v>
      </c>
      <c r="E222" s="26">
        <f t="shared" si="15"/>
        <v>204</v>
      </c>
      <c r="F222" s="27" t="s">
        <v>78</v>
      </c>
      <c r="G222" s="27" t="s">
        <v>59</v>
      </c>
      <c r="H222" s="28" t="s">
        <v>26</v>
      </c>
      <c r="I222" s="27" t="s">
        <v>219</v>
      </c>
      <c r="J222" s="29">
        <v>6</v>
      </c>
      <c r="K222" s="60"/>
      <c r="L222" s="25" t="str">
        <f t="shared" si="14"/>
        <v>Aries23°</v>
      </c>
      <c r="M222" s="53">
        <f t="shared" si="12"/>
        <v>337</v>
      </c>
      <c r="N222" s="41" t="s">
        <v>133</v>
      </c>
      <c r="O222" s="41" t="s">
        <v>58</v>
      </c>
      <c r="P222" s="42" t="s">
        <v>32</v>
      </c>
      <c r="Q222" s="41" t="s">
        <v>147</v>
      </c>
      <c r="R222" s="43">
        <v>8</v>
      </c>
      <c r="S222" s="40"/>
      <c r="T222" s="65"/>
    </row>
    <row r="223" spans="2:20" ht="21">
      <c r="B223" s="63"/>
      <c r="C223" s="58"/>
      <c r="D223" s="25" t="str">
        <f t="shared" si="13"/>
        <v>Libra24°</v>
      </c>
      <c r="E223" s="26">
        <f t="shared" si="15"/>
        <v>205</v>
      </c>
      <c r="F223" s="27" t="s">
        <v>78</v>
      </c>
      <c r="G223" s="27" t="s">
        <v>61</v>
      </c>
      <c r="H223" s="28" t="s">
        <v>31</v>
      </c>
      <c r="I223" s="27" t="s">
        <v>220</v>
      </c>
      <c r="J223" s="29">
        <v>7</v>
      </c>
      <c r="K223" s="60"/>
      <c r="L223" s="25" t="str">
        <f t="shared" si="14"/>
        <v>Aries24°</v>
      </c>
      <c r="M223" s="53">
        <f t="shared" si="12"/>
        <v>336</v>
      </c>
      <c r="N223" s="41" t="s">
        <v>133</v>
      </c>
      <c r="O223" s="41" t="s">
        <v>60</v>
      </c>
      <c r="P223" s="42" t="s">
        <v>30</v>
      </c>
      <c r="Q223" s="41" t="s">
        <v>146</v>
      </c>
      <c r="R223" s="43">
        <v>7</v>
      </c>
      <c r="S223" s="40"/>
      <c r="T223" s="65"/>
    </row>
    <row r="224" spans="2:20" ht="21">
      <c r="B224" s="63"/>
      <c r="C224" s="58"/>
      <c r="D224" s="25" t="str">
        <f t="shared" si="13"/>
        <v>Libra25°</v>
      </c>
      <c r="E224" s="26">
        <f t="shared" si="15"/>
        <v>206</v>
      </c>
      <c r="F224" s="27" t="s">
        <v>78</v>
      </c>
      <c r="G224" s="27" t="s">
        <v>63</v>
      </c>
      <c r="H224" s="28" t="s">
        <v>33</v>
      </c>
      <c r="I224" s="27" t="s">
        <v>221</v>
      </c>
      <c r="J224" s="29">
        <v>8</v>
      </c>
      <c r="K224" s="60"/>
      <c r="L224" s="25" t="str">
        <f t="shared" si="14"/>
        <v>Aries25°</v>
      </c>
      <c r="M224" s="53">
        <f t="shared" si="12"/>
        <v>335</v>
      </c>
      <c r="N224" s="41" t="s">
        <v>133</v>
      </c>
      <c r="O224" s="41" t="s">
        <v>62</v>
      </c>
      <c r="P224" s="42" t="s">
        <v>25</v>
      </c>
      <c r="Q224" s="41" t="s">
        <v>145</v>
      </c>
      <c r="R224" s="43">
        <v>6</v>
      </c>
      <c r="S224" s="40"/>
      <c r="T224" s="65"/>
    </row>
    <row r="225" spans="2:20" ht="21">
      <c r="B225" s="63"/>
      <c r="C225" s="58"/>
      <c r="D225" s="25" t="str">
        <f t="shared" si="13"/>
        <v>Libra26°</v>
      </c>
      <c r="E225" s="26">
        <f t="shared" si="15"/>
        <v>207</v>
      </c>
      <c r="F225" s="27" t="s">
        <v>78</v>
      </c>
      <c r="G225" s="27" t="s">
        <v>65</v>
      </c>
      <c r="H225" s="28" t="s">
        <v>235</v>
      </c>
      <c r="I225" s="27" t="s">
        <v>222</v>
      </c>
      <c r="J225" s="29">
        <v>9</v>
      </c>
      <c r="K225" s="60"/>
      <c r="L225" s="25" t="str">
        <f t="shared" si="14"/>
        <v>Aries26°</v>
      </c>
      <c r="M225" s="53">
        <f t="shared" si="12"/>
        <v>334</v>
      </c>
      <c r="N225" s="41" t="s">
        <v>133</v>
      </c>
      <c r="O225" s="41" t="s">
        <v>64</v>
      </c>
      <c r="P225" s="42" t="s">
        <v>23</v>
      </c>
      <c r="Q225" s="41" t="s">
        <v>144</v>
      </c>
      <c r="R225" s="43">
        <v>5</v>
      </c>
      <c r="S225" s="40"/>
      <c r="T225" s="65"/>
    </row>
    <row r="226" spans="2:20" ht="21">
      <c r="B226" s="63"/>
      <c r="C226" s="58"/>
      <c r="D226" s="25" t="str">
        <f t="shared" si="13"/>
        <v>Libra27°</v>
      </c>
      <c r="E226" s="26">
        <f t="shared" si="15"/>
        <v>208</v>
      </c>
      <c r="F226" s="27" t="s">
        <v>78</v>
      </c>
      <c r="G226" s="27" t="s">
        <v>67</v>
      </c>
      <c r="H226" s="28" t="s">
        <v>35</v>
      </c>
      <c r="I226" s="27" t="s">
        <v>223</v>
      </c>
      <c r="J226" s="29">
        <v>10</v>
      </c>
      <c r="K226" s="60"/>
      <c r="L226" s="25" t="str">
        <f t="shared" si="14"/>
        <v>Aries27°</v>
      </c>
      <c r="M226" s="53">
        <f t="shared" si="12"/>
        <v>333</v>
      </c>
      <c r="N226" s="41" t="s">
        <v>133</v>
      </c>
      <c r="O226" s="41" t="s">
        <v>66</v>
      </c>
      <c r="P226" s="42" t="s">
        <v>22</v>
      </c>
      <c r="Q226" s="41" t="s">
        <v>143</v>
      </c>
      <c r="R226" s="43">
        <v>4</v>
      </c>
      <c r="S226" s="40"/>
      <c r="T226" s="65"/>
    </row>
    <row r="227" spans="2:20" ht="21">
      <c r="B227" s="63"/>
      <c r="C227" s="58"/>
      <c r="D227" s="25" t="str">
        <f t="shared" si="13"/>
        <v>Libra28°</v>
      </c>
      <c r="E227" s="26">
        <f t="shared" si="15"/>
        <v>209</v>
      </c>
      <c r="F227" s="27" t="s">
        <v>78</v>
      </c>
      <c r="G227" s="27" t="s">
        <v>69</v>
      </c>
      <c r="H227" s="28" t="s">
        <v>36</v>
      </c>
      <c r="I227" s="27" t="s">
        <v>224</v>
      </c>
      <c r="J227" s="29">
        <v>20</v>
      </c>
      <c r="K227" s="60"/>
      <c r="L227" s="25" t="str">
        <f t="shared" si="14"/>
        <v>Aries28°</v>
      </c>
      <c r="M227" s="53">
        <f t="shared" si="12"/>
        <v>332</v>
      </c>
      <c r="N227" s="41" t="s">
        <v>133</v>
      </c>
      <c r="O227" s="41" t="s">
        <v>68</v>
      </c>
      <c r="P227" s="42" t="s">
        <v>21</v>
      </c>
      <c r="Q227" s="41" t="s">
        <v>142</v>
      </c>
      <c r="R227" s="43">
        <v>3</v>
      </c>
      <c r="S227" s="40"/>
      <c r="T227" s="65"/>
    </row>
    <row r="228" spans="2:20" ht="21">
      <c r="B228" s="63"/>
      <c r="C228" s="58"/>
      <c r="D228" s="25" t="str">
        <f t="shared" si="13"/>
        <v>Libra29°</v>
      </c>
      <c r="E228" s="26">
        <f t="shared" si="15"/>
        <v>210</v>
      </c>
      <c r="F228" s="27" t="s">
        <v>78</v>
      </c>
      <c r="G228" s="27" t="s">
        <v>71</v>
      </c>
      <c r="H228" s="28" t="s">
        <v>37</v>
      </c>
      <c r="I228" s="27" t="s">
        <v>225</v>
      </c>
      <c r="J228" s="29">
        <v>30</v>
      </c>
      <c r="K228" s="60"/>
      <c r="L228" s="25" t="str">
        <f t="shared" si="14"/>
        <v>Aries29°</v>
      </c>
      <c r="M228" s="53">
        <f t="shared" si="12"/>
        <v>331</v>
      </c>
      <c r="N228" s="41" t="s">
        <v>133</v>
      </c>
      <c r="O228" s="41" t="s">
        <v>70</v>
      </c>
      <c r="P228" s="42" t="s">
        <v>20</v>
      </c>
      <c r="Q228" s="41" t="s">
        <v>141</v>
      </c>
      <c r="R228" s="43">
        <v>2</v>
      </c>
      <c r="S228" s="40"/>
      <c r="T228" s="65"/>
    </row>
    <row r="229" spans="2:20" ht="21">
      <c r="B229" s="63"/>
      <c r="C229" s="58"/>
      <c r="D229" s="25" t="str">
        <f t="shared" si="13"/>
        <v>Scorpio0°</v>
      </c>
      <c r="E229" s="26">
        <f t="shared" si="15"/>
        <v>211</v>
      </c>
      <c r="F229" s="27" t="s">
        <v>2</v>
      </c>
      <c r="G229" s="27" t="s">
        <v>237</v>
      </c>
      <c r="H229" s="28" t="s">
        <v>38</v>
      </c>
      <c r="I229" s="27" t="s">
        <v>226</v>
      </c>
      <c r="J229" s="29">
        <v>40</v>
      </c>
      <c r="K229" s="60"/>
      <c r="L229" s="25" t="str">
        <f t="shared" si="14"/>
        <v>Taurus0°</v>
      </c>
      <c r="M229" s="53">
        <f t="shared" si="12"/>
        <v>330</v>
      </c>
      <c r="N229" s="41" t="s">
        <v>134</v>
      </c>
      <c r="O229" s="41" t="s">
        <v>51</v>
      </c>
      <c r="P229" s="42" t="s">
        <v>18</v>
      </c>
      <c r="Q229" s="41" t="s">
        <v>140</v>
      </c>
      <c r="R229" s="43">
        <v>1</v>
      </c>
      <c r="S229" s="40"/>
      <c r="T229" s="65"/>
    </row>
    <row r="230" spans="2:20" ht="21">
      <c r="B230" s="63"/>
      <c r="C230" s="58"/>
      <c r="D230" s="25" t="str">
        <f t="shared" si="13"/>
        <v>Scoprio1°</v>
      </c>
      <c r="E230" s="26">
        <f t="shared" si="15"/>
        <v>212</v>
      </c>
      <c r="F230" s="27" t="s">
        <v>1</v>
      </c>
      <c r="G230" s="27" t="s">
        <v>176</v>
      </c>
      <c r="H230" s="28" t="s">
        <v>39</v>
      </c>
      <c r="I230" s="27" t="s">
        <v>227</v>
      </c>
      <c r="J230" s="29">
        <v>50</v>
      </c>
      <c r="K230" s="60"/>
      <c r="L230" s="25" t="str">
        <f t="shared" si="14"/>
        <v>Taurus1°</v>
      </c>
      <c r="M230" s="53">
        <f t="shared" si="12"/>
        <v>329</v>
      </c>
      <c r="N230" s="41" t="s">
        <v>134</v>
      </c>
      <c r="O230" s="41" t="s">
        <v>175</v>
      </c>
      <c r="P230" s="42" t="s">
        <v>107</v>
      </c>
      <c r="Q230" s="41" t="s">
        <v>161</v>
      </c>
      <c r="R230" s="43">
        <v>400</v>
      </c>
      <c r="S230" s="40"/>
      <c r="T230" s="65"/>
    </row>
    <row r="231" spans="2:20" ht="21">
      <c r="B231" s="63"/>
      <c r="C231" s="58"/>
      <c r="D231" s="25" t="str">
        <f t="shared" si="13"/>
        <v>Scorpio2°</v>
      </c>
      <c r="E231" s="26">
        <f t="shared" si="15"/>
        <v>213</v>
      </c>
      <c r="F231" s="27" t="s">
        <v>79</v>
      </c>
      <c r="G231" s="27" t="s">
        <v>178</v>
      </c>
      <c r="H231" s="28" t="s">
        <v>40</v>
      </c>
      <c r="I231" s="27" t="s">
        <v>228</v>
      </c>
      <c r="J231" s="29">
        <v>60</v>
      </c>
      <c r="K231" s="60"/>
      <c r="L231" s="25" t="str">
        <f t="shared" si="14"/>
        <v>Taurus2°</v>
      </c>
      <c r="M231" s="53">
        <f t="shared" si="12"/>
        <v>328</v>
      </c>
      <c r="N231" s="41" t="s">
        <v>134</v>
      </c>
      <c r="O231" s="41" t="s">
        <v>177</v>
      </c>
      <c r="P231" s="42" t="s">
        <v>106</v>
      </c>
      <c r="Q231" s="41" t="s">
        <v>160</v>
      </c>
      <c r="R231" s="43">
        <v>300</v>
      </c>
      <c r="S231" s="40"/>
      <c r="T231" s="65"/>
    </row>
    <row r="232" spans="2:20" ht="21">
      <c r="B232" s="63"/>
      <c r="C232" s="58"/>
      <c r="D232" s="25" t="str">
        <f t="shared" si="13"/>
        <v>Scorpio3°</v>
      </c>
      <c r="E232" s="26">
        <f t="shared" si="15"/>
        <v>214</v>
      </c>
      <c r="F232" s="27" t="s">
        <v>79</v>
      </c>
      <c r="G232" s="27" t="s">
        <v>180</v>
      </c>
      <c r="H232" s="28" t="s">
        <v>45</v>
      </c>
      <c r="I232" s="27" t="s">
        <v>168</v>
      </c>
      <c r="J232" s="29">
        <v>70</v>
      </c>
      <c r="K232" s="60"/>
      <c r="L232" s="25" t="str">
        <f t="shared" si="14"/>
        <v>Taurus3°</v>
      </c>
      <c r="M232" s="53">
        <f t="shared" si="12"/>
        <v>327</v>
      </c>
      <c r="N232" s="41" t="s">
        <v>134</v>
      </c>
      <c r="O232" s="41" t="s">
        <v>179</v>
      </c>
      <c r="P232" s="42" t="s">
        <v>231</v>
      </c>
      <c r="Q232" s="41" t="s">
        <v>159</v>
      </c>
      <c r="R232" s="43">
        <v>200</v>
      </c>
      <c r="S232" s="40"/>
      <c r="T232" s="65"/>
    </row>
    <row r="233" spans="2:20" ht="21">
      <c r="B233" s="63"/>
      <c r="C233" s="58"/>
      <c r="D233" s="25" t="str">
        <f t="shared" si="13"/>
        <v>Scorpio4°</v>
      </c>
      <c r="E233" s="26">
        <f t="shared" si="15"/>
        <v>215</v>
      </c>
      <c r="F233" s="27" t="s">
        <v>79</v>
      </c>
      <c r="G233" s="27" t="s">
        <v>182</v>
      </c>
      <c r="H233" s="28" t="s">
        <v>46</v>
      </c>
      <c r="I233" s="27" t="s">
        <v>169</v>
      </c>
      <c r="J233" s="29">
        <v>80</v>
      </c>
      <c r="K233" s="60"/>
      <c r="L233" s="25" t="str">
        <f t="shared" si="14"/>
        <v>Taurus4°</v>
      </c>
      <c r="M233" s="53">
        <f t="shared" si="12"/>
        <v>326</v>
      </c>
      <c r="N233" s="41" t="s">
        <v>134</v>
      </c>
      <c r="O233" s="41" t="s">
        <v>181</v>
      </c>
      <c r="P233" s="42" t="s">
        <v>234</v>
      </c>
      <c r="Q233" s="41" t="s">
        <v>158</v>
      </c>
      <c r="R233" s="43">
        <v>100</v>
      </c>
      <c r="S233" s="40"/>
      <c r="T233" s="65"/>
    </row>
    <row r="234" spans="2:20" ht="21">
      <c r="B234" s="63"/>
      <c r="C234" s="58"/>
      <c r="D234" s="25" t="str">
        <f t="shared" si="13"/>
        <v>Scorpio5°</v>
      </c>
      <c r="E234" s="26">
        <f t="shared" si="15"/>
        <v>216</v>
      </c>
      <c r="F234" s="27" t="s">
        <v>79</v>
      </c>
      <c r="G234" s="27" t="s">
        <v>184</v>
      </c>
      <c r="H234" s="28" t="s">
        <v>44</v>
      </c>
      <c r="I234" s="27" t="s">
        <v>170</v>
      </c>
      <c r="J234" s="29">
        <v>90</v>
      </c>
      <c r="K234" s="60"/>
      <c r="L234" s="25" t="str">
        <f t="shared" si="14"/>
        <v>Taurus5°</v>
      </c>
      <c r="M234" s="53">
        <f t="shared" si="12"/>
        <v>325</v>
      </c>
      <c r="N234" s="41" t="s">
        <v>134</v>
      </c>
      <c r="O234" s="41" t="s">
        <v>183</v>
      </c>
      <c r="P234" s="42" t="s">
        <v>105</v>
      </c>
      <c r="Q234" s="41" t="s">
        <v>157</v>
      </c>
      <c r="R234" s="43">
        <v>90</v>
      </c>
      <c r="S234" s="40"/>
      <c r="T234" s="65"/>
    </row>
    <row r="235" spans="2:20" ht="21">
      <c r="B235" s="63"/>
      <c r="C235" s="58"/>
      <c r="D235" s="25" t="str">
        <f t="shared" si="13"/>
        <v>Scorpio6°</v>
      </c>
      <c r="E235" s="26">
        <f t="shared" si="15"/>
        <v>217</v>
      </c>
      <c r="F235" s="27" t="s">
        <v>79</v>
      </c>
      <c r="G235" s="27" t="s">
        <v>186</v>
      </c>
      <c r="H235" s="28" t="s">
        <v>41</v>
      </c>
      <c r="I235" s="27" t="s">
        <v>171</v>
      </c>
      <c r="J235" s="29">
        <v>100</v>
      </c>
      <c r="K235" s="60"/>
      <c r="L235" s="25" t="str">
        <f t="shared" si="14"/>
        <v>Taurus6°</v>
      </c>
      <c r="M235" s="53">
        <f t="shared" si="12"/>
        <v>324</v>
      </c>
      <c r="N235" s="41" t="s">
        <v>134</v>
      </c>
      <c r="O235" s="41" t="s">
        <v>185</v>
      </c>
      <c r="P235" s="42" t="s">
        <v>104</v>
      </c>
      <c r="Q235" s="41" t="s">
        <v>156</v>
      </c>
      <c r="R235" s="43">
        <v>80</v>
      </c>
      <c r="S235" s="40"/>
      <c r="T235" s="65"/>
    </row>
    <row r="236" spans="2:20" ht="21">
      <c r="B236" s="63"/>
      <c r="C236" s="58"/>
      <c r="D236" s="25" t="str">
        <f t="shared" si="13"/>
        <v>Scorpio7°</v>
      </c>
      <c r="E236" s="26">
        <f t="shared" si="15"/>
        <v>218</v>
      </c>
      <c r="F236" s="27" t="s">
        <v>79</v>
      </c>
      <c r="G236" s="27" t="s">
        <v>188</v>
      </c>
      <c r="H236" s="28" t="s">
        <v>42</v>
      </c>
      <c r="I236" s="27" t="s">
        <v>172</v>
      </c>
      <c r="J236" s="29">
        <v>200</v>
      </c>
      <c r="K236" s="60"/>
      <c r="L236" s="25" t="str">
        <f t="shared" si="14"/>
        <v>Taurus7°</v>
      </c>
      <c r="M236" s="53">
        <f t="shared" si="12"/>
        <v>323</v>
      </c>
      <c r="N236" s="41" t="s">
        <v>134</v>
      </c>
      <c r="O236" s="41" t="s">
        <v>187</v>
      </c>
      <c r="P236" s="42" t="s">
        <v>103</v>
      </c>
      <c r="Q236" s="41" t="s">
        <v>155</v>
      </c>
      <c r="R236" s="43">
        <v>70</v>
      </c>
      <c r="S236" s="40"/>
      <c r="T236" s="65"/>
    </row>
    <row r="237" spans="2:20" ht="21">
      <c r="B237" s="63"/>
      <c r="C237" s="58"/>
      <c r="D237" s="25" t="str">
        <f t="shared" si="13"/>
        <v>Scorpio8°</v>
      </c>
      <c r="E237" s="26">
        <f t="shared" si="15"/>
        <v>219</v>
      </c>
      <c r="F237" s="27" t="s">
        <v>79</v>
      </c>
      <c r="G237" s="27" t="s">
        <v>190</v>
      </c>
      <c r="H237" s="28" t="s">
        <v>43</v>
      </c>
      <c r="I237" s="27" t="s">
        <v>173</v>
      </c>
      <c r="J237" s="29">
        <v>300</v>
      </c>
      <c r="K237" s="60"/>
      <c r="L237" s="25" t="str">
        <f t="shared" si="14"/>
        <v>Taurus8°</v>
      </c>
      <c r="M237" s="53">
        <f t="shared" si="12"/>
        <v>322</v>
      </c>
      <c r="N237" s="41" t="s">
        <v>134</v>
      </c>
      <c r="O237" s="41" t="s">
        <v>189</v>
      </c>
      <c r="P237" s="42" t="s">
        <v>102</v>
      </c>
      <c r="Q237" s="41" t="s">
        <v>154</v>
      </c>
      <c r="R237" s="43">
        <v>60</v>
      </c>
      <c r="S237" s="40"/>
      <c r="T237" s="65"/>
    </row>
    <row r="238" spans="2:20" ht="21">
      <c r="B238" s="63"/>
      <c r="C238" s="58"/>
      <c r="D238" s="25" t="str">
        <f t="shared" si="13"/>
        <v>Scorpio9°</v>
      </c>
      <c r="E238" s="26">
        <f t="shared" si="15"/>
        <v>220</v>
      </c>
      <c r="F238" s="27" t="s">
        <v>79</v>
      </c>
      <c r="G238" s="27" t="s">
        <v>192</v>
      </c>
      <c r="H238" s="28" t="s">
        <v>34</v>
      </c>
      <c r="I238" s="27" t="s">
        <v>174</v>
      </c>
      <c r="J238" s="29">
        <v>400</v>
      </c>
      <c r="K238" s="60"/>
      <c r="L238" s="25" t="str">
        <f t="shared" si="14"/>
        <v>Taurus9°</v>
      </c>
      <c r="M238" s="53">
        <f t="shared" si="12"/>
        <v>321</v>
      </c>
      <c r="N238" s="41" t="s">
        <v>134</v>
      </c>
      <c r="O238" s="41" t="s">
        <v>191</v>
      </c>
      <c r="P238" s="42" t="s">
        <v>101</v>
      </c>
      <c r="Q238" s="41" t="s">
        <v>153</v>
      </c>
      <c r="R238" s="43">
        <v>50</v>
      </c>
      <c r="S238" s="40"/>
      <c r="T238" s="65"/>
    </row>
    <row r="239" spans="2:20" ht="21">
      <c r="B239" s="63"/>
      <c r="C239" s="58"/>
      <c r="D239" s="25" t="str">
        <f t="shared" si="13"/>
        <v>Scorpio10°</v>
      </c>
      <c r="E239" s="26">
        <f t="shared" si="15"/>
        <v>221</v>
      </c>
      <c r="F239" s="27" t="s">
        <v>79</v>
      </c>
      <c r="G239" s="27" t="s">
        <v>194</v>
      </c>
      <c r="H239" s="28" t="s">
        <v>19</v>
      </c>
      <c r="I239" s="27" t="s">
        <v>214</v>
      </c>
      <c r="J239" s="29">
        <v>1</v>
      </c>
      <c r="K239" s="60"/>
      <c r="L239" s="25" t="str">
        <f t="shared" si="14"/>
        <v>Taurus10°</v>
      </c>
      <c r="M239" s="53">
        <f t="shared" si="12"/>
        <v>320</v>
      </c>
      <c r="N239" s="41" t="s">
        <v>134</v>
      </c>
      <c r="O239" s="41" t="s">
        <v>193</v>
      </c>
      <c r="P239" s="42" t="s">
        <v>100</v>
      </c>
      <c r="Q239" s="41" t="s">
        <v>152</v>
      </c>
      <c r="R239" s="43">
        <v>40</v>
      </c>
      <c r="S239" s="40"/>
      <c r="T239" s="65"/>
    </row>
    <row r="240" spans="2:20" ht="21">
      <c r="B240" s="63"/>
      <c r="C240" s="58"/>
      <c r="D240" s="25" t="str">
        <f t="shared" si="13"/>
        <v>Scorpio11°</v>
      </c>
      <c r="E240" s="26">
        <f t="shared" si="15"/>
        <v>222</v>
      </c>
      <c r="F240" s="27" t="s">
        <v>79</v>
      </c>
      <c r="G240" s="27" t="s">
        <v>196</v>
      </c>
      <c r="H240" s="28" t="s">
        <v>27</v>
      </c>
      <c r="I240" s="27" t="s">
        <v>215</v>
      </c>
      <c r="J240" s="29">
        <v>2</v>
      </c>
      <c r="K240" s="60"/>
      <c r="L240" s="25" t="str">
        <f t="shared" si="14"/>
        <v>Taurus11°</v>
      </c>
      <c r="M240" s="53">
        <f t="shared" si="12"/>
        <v>319</v>
      </c>
      <c r="N240" s="41" t="s">
        <v>134</v>
      </c>
      <c r="O240" s="41" t="s">
        <v>195</v>
      </c>
      <c r="P240" s="42" t="s">
        <v>233</v>
      </c>
      <c r="Q240" s="41" t="s">
        <v>151</v>
      </c>
      <c r="R240" s="43">
        <v>30</v>
      </c>
      <c r="S240" s="40"/>
      <c r="T240" s="65"/>
    </row>
    <row r="241" spans="2:20" ht="21">
      <c r="B241" s="63"/>
      <c r="C241" s="58"/>
      <c r="D241" s="25" t="str">
        <f t="shared" si="13"/>
        <v>Scorpio12°</v>
      </c>
      <c r="E241" s="26">
        <f t="shared" si="15"/>
        <v>223</v>
      </c>
      <c r="F241" s="27" t="s">
        <v>79</v>
      </c>
      <c r="G241" s="27" t="s">
        <v>198</v>
      </c>
      <c r="H241" s="28" t="s">
        <v>28</v>
      </c>
      <c r="I241" s="27" t="s">
        <v>216</v>
      </c>
      <c r="J241" s="29">
        <v>3</v>
      </c>
      <c r="K241" s="60"/>
      <c r="L241" s="25" t="str">
        <f t="shared" si="14"/>
        <v>Taurus12°</v>
      </c>
      <c r="M241" s="53">
        <f t="shared" si="12"/>
        <v>318</v>
      </c>
      <c r="N241" s="41" t="s">
        <v>134</v>
      </c>
      <c r="O241" s="41" t="s">
        <v>197</v>
      </c>
      <c r="P241" s="42" t="s">
        <v>232</v>
      </c>
      <c r="Q241" s="41" t="s">
        <v>150</v>
      </c>
      <c r="R241" s="43">
        <v>20</v>
      </c>
      <c r="S241" s="40"/>
      <c r="T241" s="65"/>
    </row>
    <row r="242" spans="2:20" ht="21">
      <c r="B242" s="63"/>
      <c r="C242" s="58"/>
      <c r="D242" s="25" t="str">
        <f t="shared" si="13"/>
        <v>Scorpio13°</v>
      </c>
      <c r="E242" s="26">
        <f t="shared" si="15"/>
        <v>224</v>
      </c>
      <c r="F242" s="27" t="s">
        <v>79</v>
      </c>
      <c r="G242" s="27" t="s">
        <v>200</v>
      </c>
      <c r="H242" s="28" t="s">
        <v>29</v>
      </c>
      <c r="I242" s="27" t="s">
        <v>217</v>
      </c>
      <c r="J242" s="29">
        <v>4</v>
      </c>
      <c r="K242" s="60"/>
      <c r="L242" s="25" t="str">
        <f t="shared" si="14"/>
        <v>Taurus13°</v>
      </c>
      <c r="M242" s="53">
        <f t="shared" si="12"/>
        <v>317</v>
      </c>
      <c r="N242" s="41" t="s">
        <v>134</v>
      </c>
      <c r="O242" s="41" t="s">
        <v>199</v>
      </c>
      <c r="P242" s="42" t="s">
        <v>99</v>
      </c>
      <c r="Q242" s="41" t="s">
        <v>149</v>
      </c>
      <c r="R242" s="43">
        <v>10</v>
      </c>
      <c r="S242" s="40"/>
      <c r="T242" s="65"/>
    </row>
    <row r="243" spans="2:20" ht="21">
      <c r="B243" s="63"/>
      <c r="C243" s="58"/>
      <c r="D243" s="25" t="str">
        <f t="shared" si="13"/>
        <v>Scorpio14°</v>
      </c>
      <c r="E243" s="26">
        <f t="shared" si="15"/>
        <v>225</v>
      </c>
      <c r="F243" s="27" t="s">
        <v>79</v>
      </c>
      <c r="G243" s="27" t="s">
        <v>202</v>
      </c>
      <c r="H243" s="28" t="s">
        <v>24</v>
      </c>
      <c r="I243" s="27" t="s">
        <v>218</v>
      </c>
      <c r="J243" s="29">
        <v>5</v>
      </c>
      <c r="K243" s="60"/>
      <c r="L243" s="25" t="str">
        <f t="shared" si="14"/>
        <v>Taurus14°</v>
      </c>
      <c r="M243" s="53">
        <f t="shared" si="12"/>
        <v>316</v>
      </c>
      <c r="N243" s="41" t="s">
        <v>134</v>
      </c>
      <c r="O243" s="41" t="s">
        <v>201</v>
      </c>
      <c r="P243" s="42" t="s">
        <v>98</v>
      </c>
      <c r="Q243" s="41" t="s">
        <v>148</v>
      </c>
      <c r="R243" s="43">
        <v>9</v>
      </c>
      <c r="S243" s="40"/>
      <c r="T243" s="65"/>
    </row>
    <row r="244" spans="2:20" ht="21">
      <c r="B244" s="63"/>
      <c r="C244" s="58"/>
      <c r="D244" s="25" t="str">
        <f t="shared" si="13"/>
        <v>Scorpio15°</v>
      </c>
      <c r="E244" s="26">
        <f t="shared" si="15"/>
        <v>226</v>
      </c>
      <c r="F244" s="27" t="s">
        <v>79</v>
      </c>
      <c r="G244" s="27" t="s">
        <v>204</v>
      </c>
      <c r="H244" s="28" t="s">
        <v>26</v>
      </c>
      <c r="I244" s="27" t="s">
        <v>219</v>
      </c>
      <c r="J244" s="29">
        <v>6</v>
      </c>
      <c r="K244" s="60"/>
      <c r="L244" s="25" t="str">
        <f t="shared" si="14"/>
        <v>Taurus15°</v>
      </c>
      <c r="M244" s="53">
        <f t="shared" si="12"/>
        <v>315</v>
      </c>
      <c r="N244" s="41" t="s">
        <v>134</v>
      </c>
      <c r="O244" s="41" t="s">
        <v>203</v>
      </c>
      <c r="P244" s="42" t="s">
        <v>32</v>
      </c>
      <c r="Q244" s="41" t="s">
        <v>147</v>
      </c>
      <c r="R244" s="43">
        <v>8</v>
      </c>
      <c r="S244" s="40"/>
      <c r="T244" s="65"/>
    </row>
    <row r="245" spans="2:20" ht="21">
      <c r="B245" s="63"/>
      <c r="C245" s="58"/>
      <c r="D245" s="25" t="str">
        <f t="shared" si="13"/>
        <v>Scorpio16°</v>
      </c>
      <c r="E245" s="26">
        <f t="shared" si="15"/>
        <v>227</v>
      </c>
      <c r="F245" s="27" t="s">
        <v>79</v>
      </c>
      <c r="G245" s="27" t="s">
        <v>206</v>
      </c>
      <c r="H245" s="28" t="s">
        <v>31</v>
      </c>
      <c r="I245" s="27" t="s">
        <v>220</v>
      </c>
      <c r="J245" s="29">
        <v>7</v>
      </c>
      <c r="K245" s="60"/>
      <c r="L245" s="25" t="str">
        <f t="shared" si="14"/>
        <v>Taurus16°</v>
      </c>
      <c r="M245" s="53">
        <f t="shared" si="12"/>
        <v>314</v>
      </c>
      <c r="N245" s="41" t="s">
        <v>134</v>
      </c>
      <c r="O245" s="41" t="s">
        <v>205</v>
      </c>
      <c r="P245" s="42" t="s">
        <v>30</v>
      </c>
      <c r="Q245" s="41" t="s">
        <v>146</v>
      </c>
      <c r="R245" s="43">
        <v>7</v>
      </c>
      <c r="S245" s="40"/>
      <c r="T245" s="65"/>
    </row>
    <row r="246" spans="2:20" ht="21">
      <c r="B246" s="63"/>
      <c r="C246" s="58"/>
      <c r="D246" s="25" t="str">
        <f t="shared" si="13"/>
        <v>Scorpio17°</v>
      </c>
      <c r="E246" s="26">
        <f t="shared" si="15"/>
        <v>228</v>
      </c>
      <c r="F246" s="27" t="s">
        <v>79</v>
      </c>
      <c r="G246" s="27" t="s">
        <v>208</v>
      </c>
      <c r="H246" s="28" t="s">
        <v>33</v>
      </c>
      <c r="I246" s="27" t="s">
        <v>221</v>
      </c>
      <c r="J246" s="29">
        <v>8</v>
      </c>
      <c r="K246" s="60"/>
      <c r="L246" s="25" t="str">
        <f t="shared" si="14"/>
        <v>Taurus17°</v>
      </c>
      <c r="M246" s="53">
        <f t="shared" si="12"/>
        <v>313</v>
      </c>
      <c r="N246" s="41" t="s">
        <v>134</v>
      </c>
      <c r="O246" s="41" t="s">
        <v>207</v>
      </c>
      <c r="P246" s="42" t="s">
        <v>25</v>
      </c>
      <c r="Q246" s="41" t="s">
        <v>145</v>
      </c>
      <c r="R246" s="43">
        <v>6</v>
      </c>
      <c r="S246" s="40"/>
      <c r="T246" s="65"/>
    </row>
    <row r="247" spans="2:20" ht="21">
      <c r="B247" s="63"/>
      <c r="C247" s="58"/>
      <c r="D247" s="25" t="str">
        <f t="shared" si="13"/>
        <v>Scorpio18°</v>
      </c>
      <c r="E247" s="26">
        <f t="shared" si="15"/>
        <v>229</v>
      </c>
      <c r="F247" s="27" t="s">
        <v>79</v>
      </c>
      <c r="G247" s="27" t="s">
        <v>210</v>
      </c>
      <c r="H247" s="28" t="s">
        <v>235</v>
      </c>
      <c r="I247" s="27" t="s">
        <v>222</v>
      </c>
      <c r="J247" s="29">
        <v>9</v>
      </c>
      <c r="K247" s="60"/>
      <c r="L247" s="25" t="str">
        <f t="shared" si="14"/>
        <v>Taurus18°</v>
      </c>
      <c r="M247" s="53">
        <f t="shared" si="12"/>
        <v>312</v>
      </c>
      <c r="N247" s="41" t="s">
        <v>134</v>
      </c>
      <c r="O247" s="41" t="s">
        <v>209</v>
      </c>
      <c r="P247" s="42" t="s">
        <v>23</v>
      </c>
      <c r="Q247" s="41" t="s">
        <v>144</v>
      </c>
      <c r="R247" s="43">
        <v>5</v>
      </c>
      <c r="S247" s="40"/>
      <c r="T247" s="65"/>
    </row>
    <row r="248" spans="2:20" ht="21">
      <c r="B248" s="63"/>
      <c r="C248" s="58"/>
      <c r="D248" s="25" t="str">
        <f t="shared" si="13"/>
        <v>Scorpio19°</v>
      </c>
      <c r="E248" s="26">
        <f t="shared" si="15"/>
        <v>230</v>
      </c>
      <c r="F248" s="27" t="s">
        <v>79</v>
      </c>
      <c r="G248" s="27" t="s">
        <v>212</v>
      </c>
      <c r="H248" s="28" t="s">
        <v>35</v>
      </c>
      <c r="I248" s="27" t="s">
        <v>223</v>
      </c>
      <c r="J248" s="29">
        <v>10</v>
      </c>
      <c r="K248" s="60"/>
      <c r="L248" s="25" t="str">
        <f t="shared" si="14"/>
        <v>Taurus19°</v>
      </c>
      <c r="M248" s="53">
        <f t="shared" si="12"/>
        <v>311</v>
      </c>
      <c r="N248" s="41" t="s">
        <v>134</v>
      </c>
      <c r="O248" s="41" t="s">
        <v>211</v>
      </c>
      <c r="P248" s="42" t="s">
        <v>22</v>
      </c>
      <c r="Q248" s="41" t="s">
        <v>143</v>
      </c>
      <c r="R248" s="43">
        <v>4</v>
      </c>
      <c r="S248" s="40"/>
      <c r="T248" s="65"/>
    </row>
    <row r="249" spans="2:20" ht="21">
      <c r="B249" s="63"/>
      <c r="C249" s="58"/>
      <c r="D249" s="25" t="str">
        <f t="shared" si="13"/>
        <v>Scorpio20°</v>
      </c>
      <c r="E249" s="26">
        <f t="shared" si="15"/>
        <v>231</v>
      </c>
      <c r="F249" s="27" t="s">
        <v>79</v>
      </c>
      <c r="G249" s="27" t="s">
        <v>53</v>
      </c>
      <c r="H249" s="28" t="s">
        <v>36</v>
      </c>
      <c r="I249" s="27" t="s">
        <v>224</v>
      </c>
      <c r="J249" s="29">
        <v>20</v>
      </c>
      <c r="K249" s="60"/>
      <c r="L249" s="25" t="str">
        <f t="shared" si="14"/>
        <v>Taurus20°</v>
      </c>
      <c r="M249" s="53">
        <f t="shared" si="12"/>
        <v>310</v>
      </c>
      <c r="N249" s="41" t="s">
        <v>134</v>
      </c>
      <c r="O249" s="41" t="s">
        <v>213</v>
      </c>
      <c r="P249" s="42" t="s">
        <v>21</v>
      </c>
      <c r="Q249" s="41" t="s">
        <v>142</v>
      </c>
      <c r="R249" s="43">
        <v>3</v>
      </c>
      <c r="S249" s="40"/>
      <c r="T249" s="65"/>
    </row>
    <row r="250" spans="2:20" ht="21">
      <c r="B250" s="63"/>
      <c r="C250" s="58"/>
      <c r="D250" s="25" t="str">
        <f t="shared" si="13"/>
        <v>Scorpio21°</v>
      </c>
      <c r="E250" s="26">
        <f t="shared" si="15"/>
        <v>232</v>
      </c>
      <c r="F250" s="27" t="s">
        <v>79</v>
      </c>
      <c r="G250" s="27" t="s">
        <v>55</v>
      </c>
      <c r="H250" s="28" t="s">
        <v>37</v>
      </c>
      <c r="I250" s="27" t="s">
        <v>225</v>
      </c>
      <c r="J250" s="29">
        <v>30</v>
      </c>
      <c r="K250" s="60"/>
      <c r="L250" s="25" t="str">
        <f t="shared" si="14"/>
        <v>Taurus21°</v>
      </c>
      <c r="M250" s="53">
        <f t="shared" si="12"/>
        <v>309</v>
      </c>
      <c r="N250" s="41" t="s">
        <v>134</v>
      </c>
      <c r="O250" s="41" t="s">
        <v>54</v>
      </c>
      <c r="P250" s="42" t="s">
        <v>20</v>
      </c>
      <c r="Q250" s="41" t="s">
        <v>141</v>
      </c>
      <c r="R250" s="43">
        <v>2</v>
      </c>
      <c r="S250" s="40"/>
      <c r="T250" s="65"/>
    </row>
    <row r="251" spans="2:20" ht="21">
      <c r="B251" s="63"/>
      <c r="C251" s="58"/>
      <c r="D251" s="25" t="str">
        <f t="shared" si="13"/>
        <v>Scorpio22°</v>
      </c>
      <c r="E251" s="26">
        <f t="shared" si="15"/>
        <v>233</v>
      </c>
      <c r="F251" s="27" t="s">
        <v>79</v>
      </c>
      <c r="G251" s="27" t="s">
        <v>57</v>
      </c>
      <c r="H251" s="28" t="s">
        <v>38</v>
      </c>
      <c r="I251" s="27" t="s">
        <v>226</v>
      </c>
      <c r="J251" s="29">
        <v>40</v>
      </c>
      <c r="K251" s="60"/>
      <c r="L251" s="25" t="str">
        <f t="shared" si="14"/>
        <v>Taurus22°</v>
      </c>
      <c r="M251" s="53">
        <f t="shared" si="12"/>
        <v>308</v>
      </c>
      <c r="N251" s="41" t="s">
        <v>134</v>
      </c>
      <c r="O251" s="41" t="s">
        <v>56</v>
      </c>
      <c r="P251" s="42" t="s">
        <v>18</v>
      </c>
      <c r="Q251" s="41" t="s">
        <v>140</v>
      </c>
      <c r="R251" s="43">
        <v>1</v>
      </c>
      <c r="S251" s="40"/>
      <c r="T251" s="65"/>
    </row>
    <row r="252" spans="2:20" ht="21">
      <c r="B252" s="63"/>
      <c r="C252" s="58"/>
      <c r="D252" s="25" t="str">
        <f t="shared" si="13"/>
        <v>Scorpio23°</v>
      </c>
      <c r="E252" s="26">
        <f t="shared" si="15"/>
        <v>234</v>
      </c>
      <c r="F252" s="27" t="s">
        <v>79</v>
      </c>
      <c r="G252" s="27" t="s">
        <v>59</v>
      </c>
      <c r="H252" s="28" t="s">
        <v>39</v>
      </c>
      <c r="I252" s="27" t="s">
        <v>227</v>
      </c>
      <c r="J252" s="29">
        <v>50</v>
      </c>
      <c r="K252" s="60"/>
      <c r="L252" s="25" t="str">
        <f t="shared" si="14"/>
        <v>Taurus23°</v>
      </c>
      <c r="M252" s="53">
        <f t="shared" si="12"/>
        <v>307</v>
      </c>
      <c r="N252" s="41" t="s">
        <v>134</v>
      </c>
      <c r="O252" s="41" t="s">
        <v>58</v>
      </c>
      <c r="P252" s="42" t="s">
        <v>107</v>
      </c>
      <c r="Q252" s="41" t="s">
        <v>161</v>
      </c>
      <c r="R252" s="43">
        <v>400</v>
      </c>
      <c r="S252" s="40"/>
      <c r="T252" s="65"/>
    </row>
    <row r="253" spans="2:20" ht="21">
      <c r="B253" s="63"/>
      <c r="C253" s="58"/>
      <c r="D253" s="25" t="str">
        <f t="shared" si="13"/>
        <v>Scorpio24°</v>
      </c>
      <c r="E253" s="26">
        <f t="shared" si="15"/>
        <v>235</v>
      </c>
      <c r="F253" s="27" t="s">
        <v>79</v>
      </c>
      <c r="G253" s="27" t="s">
        <v>61</v>
      </c>
      <c r="H253" s="28" t="s">
        <v>40</v>
      </c>
      <c r="I253" s="27" t="s">
        <v>228</v>
      </c>
      <c r="J253" s="29">
        <v>60</v>
      </c>
      <c r="K253" s="60"/>
      <c r="L253" s="25" t="str">
        <f t="shared" si="14"/>
        <v>Taurus24°</v>
      </c>
      <c r="M253" s="53">
        <f t="shared" si="12"/>
        <v>306</v>
      </c>
      <c r="N253" s="41" t="s">
        <v>134</v>
      </c>
      <c r="O253" s="41" t="s">
        <v>60</v>
      </c>
      <c r="P253" s="42" t="s">
        <v>106</v>
      </c>
      <c r="Q253" s="41" t="s">
        <v>160</v>
      </c>
      <c r="R253" s="43">
        <v>300</v>
      </c>
      <c r="S253" s="40"/>
      <c r="T253" s="65"/>
    </row>
    <row r="254" spans="2:20" ht="21">
      <c r="B254" s="63"/>
      <c r="C254" s="58"/>
      <c r="D254" s="25" t="str">
        <f t="shared" si="13"/>
        <v>Scorpio25°</v>
      </c>
      <c r="E254" s="26">
        <f t="shared" si="15"/>
        <v>236</v>
      </c>
      <c r="F254" s="27" t="s">
        <v>79</v>
      </c>
      <c r="G254" s="27" t="s">
        <v>63</v>
      </c>
      <c r="H254" s="28" t="s">
        <v>45</v>
      </c>
      <c r="I254" s="27" t="s">
        <v>168</v>
      </c>
      <c r="J254" s="29">
        <v>70</v>
      </c>
      <c r="K254" s="60"/>
      <c r="L254" s="25" t="str">
        <f t="shared" si="14"/>
        <v>Taurus25°</v>
      </c>
      <c r="M254" s="53">
        <f t="shared" si="12"/>
        <v>305</v>
      </c>
      <c r="N254" s="41" t="s">
        <v>134</v>
      </c>
      <c r="O254" s="41" t="s">
        <v>62</v>
      </c>
      <c r="P254" s="42" t="s">
        <v>231</v>
      </c>
      <c r="Q254" s="41" t="s">
        <v>159</v>
      </c>
      <c r="R254" s="43">
        <v>200</v>
      </c>
      <c r="S254" s="40"/>
      <c r="T254" s="65"/>
    </row>
    <row r="255" spans="2:20" ht="21">
      <c r="B255" s="63"/>
      <c r="C255" s="58"/>
      <c r="D255" s="25" t="str">
        <f t="shared" si="13"/>
        <v>Scorpio26°</v>
      </c>
      <c r="E255" s="26">
        <f t="shared" si="15"/>
        <v>237</v>
      </c>
      <c r="F255" s="27" t="s">
        <v>79</v>
      </c>
      <c r="G255" s="27" t="s">
        <v>65</v>
      </c>
      <c r="H255" s="28" t="s">
        <v>46</v>
      </c>
      <c r="I255" s="27" t="s">
        <v>169</v>
      </c>
      <c r="J255" s="29">
        <v>80</v>
      </c>
      <c r="K255" s="60"/>
      <c r="L255" s="25" t="str">
        <f t="shared" si="14"/>
        <v>Taurus26°</v>
      </c>
      <c r="M255" s="53">
        <f t="shared" si="12"/>
        <v>304</v>
      </c>
      <c r="N255" s="41" t="s">
        <v>134</v>
      </c>
      <c r="O255" s="41" t="s">
        <v>64</v>
      </c>
      <c r="P255" s="42" t="s">
        <v>234</v>
      </c>
      <c r="Q255" s="41" t="s">
        <v>158</v>
      </c>
      <c r="R255" s="43">
        <v>100</v>
      </c>
      <c r="S255" s="40"/>
      <c r="T255" s="65"/>
    </row>
    <row r="256" spans="2:20" ht="21">
      <c r="B256" s="63"/>
      <c r="C256" s="58"/>
      <c r="D256" s="25" t="str">
        <f t="shared" si="13"/>
        <v>Scorpio27°</v>
      </c>
      <c r="E256" s="26">
        <f t="shared" si="15"/>
        <v>238</v>
      </c>
      <c r="F256" s="27" t="s">
        <v>79</v>
      </c>
      <c r="G256" s="27" t="s">
        <v>67</v>
      </c>
      <c r="H256" s="28" t="s">
        <v>44</v>
      </c>
      <c r="I256" s="27" t="s">
        <v>170</v>
      </c>
      <c r="J256" s="29">
        <v>90</v>
      </c>
      <c r="K256" s="60"/>
      <c r="L256" s="25" t="str">
        <f t="shared" si="14"/>
        <v>Taurus27°</v>
      </c>
      <c r="M256" s="53">
        <f t="shared" si="12"/>
        <v>303</v>
      </c>
      <c r="N256" s="41" t="s">
        <v>134</v>
      </c>
      <c r="O256" s="41" t="s">
        <v>66</v>
      </c>
      <c r="P256" s="42" t="s">
        <v>105</v>
      </c>
      <c r="Q256" s="41" t="s">
        <v>157</v>
      </c>
      <c r="R256" s="43">
        <v>90</v>
      </c>
      <c r="S256" s="40"/>
      <c r="T256" s="65"/>
    </row>
    <row r="257" spans="2:20" ht="21">
      <c r="B257" s="63"/>
      <c r="C257" s="58"/>
      <c r="D257" s="25" t="str">
        <f t="shared" si="13"/>
        <v>Scorpio28°</v>
      </c>
      <c r="E257" s="26">
        <f t="shared" si="15"/>
        <v>239</v>
      </c>
      <c r="F257" s="27" t="s">
        <v>79</v>
      </c>
      <c r="G257" s="27" t="s">
        <v>69</v>
      </c>
      <c r="H257" s="28" t="s">
        <v>41</v>
      </c>
      <c r="I257" s="27" t="s">
        <v>171</v>
      </c>
      <c r="J257" s="29">
        <v>100</v>
      </c>
      <c r="K257" s="60"/>
      <c r="L257" s="25" t="str">
        <f t="shared" si="14"/>
        <v>Taurus28°</v>
      </c>
      <c r="M257" s="53">
        <f t="shared" si="12"/>
        <v>302</v>
      </c>
      <c r="N257" s="41" t="s">
        <v>134</v>
      </c>
      <c r="O257" s="41" t="s">
        <v>68</v>
      </c>
      <c r="P257" s="42" t="s">
        <v>104</v>
      </c>
      <c r="Q257" s="41" t="s">
        <v>156</v>
      </c>
      <c r="R257" s="43">
        <v>80</v>
      </c>
      <c r="S257" s="40"/>
      <c r="T257" s="65"/>
    </row>
    <row r="258" spans="2:20" ht="21">
      <c r="B258" s="63"/>
      <c r="C258" s="58"/>
      <c r="D258" s="25" t="str">
        <f t="shared" si="13"/>
        <v>Scorpio29°</v>
      </c>
      <c r="E258" s="26">
        <f t="shared" si="15"/>
        <v>240</v>
      </c>
      <c r="F258" s="27" t="s">
        <v>79</v>
      </c>
      <c r="G258" s="27" t="s">
        <v>71</v>
      </c>
      <c r="H258" s="28" t="s">
        <v>42</v>
      </c>
      <c r="I258" s="27" t="s">
        <v>172</v>
      </c>
      <c r="J258" s="29">
        <v>200</v>
      </c>
      <c r="K258" s="60"/>
      <c r="L258" s="25" t="str">
        <f t="shared" si="14"/>
        <v>Taurus29°</v>
      </c>
      <c r="M258" s="53">
        <f t="shared" si="12"/>
        <v>301</v>
      </c>
      <c r="N258" s="41" t="s">
        <v>134</v>
      </c>
      <c r="O258" s="41" t="s">
        <v>70</v>
      </c>
      <c r="P258" s="42" t="s">
        <v>103</v>
      </c>
      <c r="Q258" s="41" t="s">
        <v>155</v>
      </c>
      <c r="R258" s="43">
        <v>70</v>
      </c>
      <c r="S258" s="40"/>
      <c r="T258" s="65"/>
    </row>
    <row r="259" spans="2:20" ht="21">
      <c r="B259" s="63"/>
      <c r="C259" s="58"/>
      <c r="D259" s="25" t="str">
        <f t="shared" si="13"/>
        <v>Saggitarius0°</v>
      </c>
      <c r="E259" s="26">
        <f t="shared" si="15"/>
        <v>241</v>
      </c>
      <c r="F259" s="27" t="s">
        <v>3</v>
      </c>
      <c r="G259" s="27" t="s">
        <v>237</v>
      </c>
      <c r="H259" s="28" t="s">
        <v>43</v>
      </c>
      <c r="I259" s="27" t="s">
        <v>173</v>
      </c>
      <c r="J259" s="29">
        <v>300</v>
      </c>
      <c r="K259" s="60"/>
      <c r="L259" s="25" t="str">
        <f t="shared" si="14"/>
        <v>Gemini0°</v>
      </c>
      <c r="M259" s="53">
        <f t="shared" si="12"/>
        <v>300</v>
      </c>
      <c r="N259" s="41" t="s">
        <v>135</v>
      </c>
      <c r="O259" s="41" t="s">
        <v>51</v>
      </c>
      <c r="P259" s="42" t="s">
        <v>102</v>
      </c>
      <c r="Q259" s="41" t="s">
        <v>154</v>
      </c>
      <c r="R259" s="43">
        <v>60</v>
      </c>
      <c r="S259" s="40"/>
      <c r="T259" s="65"/>
    </row>
    <row r="260" spans="2:20" ht="21">
      <c r="B260" s="63"/>
      <c r="C260" s="58"/>
      <c r="D260" s="25" t="str">
        <f t="shared" si="13"/>
        <v>Sagittarius1°</v>
      </c>
      <c r="E260" s="26">
        <f t="shared" si="15"/>
        <v>242</v>
      </c>
      <c r="F260" s="27" t="s">
        <v>80</v>
      </c>
      <c r="G260" s="27" t="s">
        <v>176</v>
      </c>
      <c r="H260" s="28" t="s">
        <v>34</v>
      </c>
      <c r="I260" s="27" t="s">
        <v>174</v>
      </c>
      <c r="J260" s="29">
        <v>400</v>
      </c>
      <c r="K260" s="60"/>
      <c r="L260" s="25" t="str">
        <f t="shared" si="14"/>
        <v>Gemini1°</v>
      </c>
      <c r="M260" s="53">
        <f t="shared" si="12"/>
        <v>299</v>
      </c>
      <c r="N260" s="41" t="s">
        <v>135</v>
      </c>
      <c r="O260" s="41" t="s">
        <v>175</v>
      </c>
      <c r="P260" s="42" t="s">
        <v>101</v>
      </c>
      <c r="Q260" s="41" t="s">
        <v>153</v>
      </c>
      <c r="R260" s="43">
        <v>50</v>
      </c>
      <c r="S260" s="40"/>
      <c r="T260" s="65"/>
    </row>
    <row r="261" spans="2:20" ht="21">
      <c r="B261" s="63"/>
      <c r="C261" s="58"/>
      <c r="D261" s="25" t="str">
        <f t="shared" si="13"/>
        <v>Sagittarius2°</v>
      </c>
      <c r="E261" s="26">
        <f t="shared" si="15"/>
        <v>243</v>
      </c>
      <c r="F261" s="27" t="s">
        <v>80</v>
      </c>
      <c r="G261" s="27" t="s">
        <v>178</v>
      </c>
      <c r="H261" s="28" t="s">
        <v>19</v>
      </c>
      <c r="I261" s="27" t="s">
        <v>214</v>
      </c>
      <c r="J261" s="29">
        <v>1</v>
      </c>
      <c r="K261" s="60"/>
      <c r="L261" s="25" t="str">
        <f t="shared" si="14"/>
        <v>Gemini2°</v>
      </c>
      <c r="M261" s="53">
        <f t="shared" si="12"/>
        <v>298</v>
      </c>
      <c r="N261" s="41" t="s">
        <v>135</v>
      </c>
      <c r="O261" s="41" t="s">
        <v>177</v>
      </c>
      <c r="P261" s="42" t="s">
        <v>100</v>
      </c>
      <c r="Q261" s="41" t="s">
        <v>152</v>
      </c>
      <c r="R261" s="43">
        <v>40</v>
      </c>
      <c r="S261" s="40"/>
      <c r="T261" s="65"/>
    </row>
    <row r="262" spans="2:20" ht="21">
      <c r="B262" s="63"/>
      <c r="C262" s="58"/>
      <c r="D262" s="25" t="str">
        <f t="shared" si="13"/>
        <v>Sagittarius3°</v>
      </c>
      <c r="E262" s="26">
        <f t="shared" si="15"/>
        <v>244</v>
      </c>
      <c r="F262" s="27" t="s">
        <v>80</v>
      </c>
      <c r="G262" s="27" t="s">
        <v>180</v>
      </c>
      <c r="H262" s="28" t="s">
        <v>27</v>
      </c>
      <c r="I262" s="27" t="s">
        <v>215</v>
      </c>
      <c r="J262" s="29">
        <v>2</v>
      </c>
      <c r="K262" s="60"/>
      <c r="L262" s="25" t="str">
        <f t="shared" si="14"/>
        <v>Gemini3°</v>
      </c>
      <c r="M262" s="53">
        <f t="shared" si="12"/>
        <v>297</v>
      </c>
      <c r="N262" s="41" t="s">
        <v>135</v>
      </c>
      <c r="O262" s="41" t="s">
        <v>179</v>
      </c>
      <c r="P262" s="42" t="s">
        <v>233</v>
      </c>
      <c r="Q262" s="41" t="s">
        <v>151</v>
      </c>
      <c r="R262" s="43">
        <v>30</v>
      </c>
      <c r="S262" s="40"/>
      <c r="T262" s="65"/>
    </row>
    <row r="263" spans="2:20" ht="21">
      <c r="B263" s="63"/>
      <c r="C263" s="58"/>
      <c r="D263" s="25" t="str">
        <f t="shared" si="13"/>
        <v>Sagittarius4°</v>
      </c>
      <c r="E263" s="26">
        <f t="shared" si="15"/>
        <v>245</v>
      </c>
      <c r="F263" s="27" t="s">
        <v>80</v>
      </c>
      <c r="G263" s="27" t="s">
        <v>182</v>
      </c>
      <c r="H263" s="28" t="s">
        <v>28</v>
      </c>
      <c r="I263" s="27" t="s">
        <v>216</v>
      </c>
      <c r="J263" s="29">
        <v>3</v>
      </c>
      <c r="K263" s="60"/>
      <c r="L263" s="25" t="str">
        <f t="shared" si="14"/>
        <v>Gemini4°</v>
      </c>
      <c r="M263" s="53">
        <f t="shared" si="12"/>
        <v>296</v>
      </c>
      <c r="N263" s="41" t="s">
        <v>135</v>
      </c>
      <c r="O263" s="41" t="s">
        <v>181</v>
      </c>
      <c r="P263" s="42" t="s">
        <v>232</v>
      </c>
      <c r="Q263" s="41" t="s">
        <v>150</v>
      </c>
      <c r="R263" s="43">
        <v>20</v>
      </c>
      <c r="S263" s="40"/>
      <c r="T263" s="65"/>
    </row>
    <row r="264" spans="2:20" ht="21">
      <c r="B264" s="63"/>
      <c r="C264" s="58"/>
      <c r="D264" s="25" t="str">
        <f t="shared" si="13"/>
        <v>Sagittarius5°</v>
      </c>
      <c r="E264" s="26">
        <f t="shared" si="15"/>
        <v>246</v>
      </c>
      <c r="F264" s="27" t="s">
        <v>80</v>
      </c>
      <c r="G264" s="27" t="s">
        <v>184</v>
      </c>
      <c r="H264" s="28" t="s">
        <v>29</v>
      </c>
      <c r="I264" s="27" t="s">
        <v>217</v>
      </c>
      <c r="J264" s="29">
        <v>4</v>
      </c>
      <c r="K264" s="60"/>
      <c r="L264" s="25" t="str">
        <f t="shared" si="14"/>
        <v>Gemini5°</v>
      </c>
      <c r="M264" s="53">
        <f t="shared" si="12"/>
        <v>295</v>
      </c>
      <c r="N264" s="41" t="s">
        <v>135</v>
      </c>
      <c r="O264" s="41" t="s">
        <v>183</v>
      </c>
      <c r="P264" s="42" t="s">
        <v>99</v>
      </c>
      <c r="Q264" s="41" t="s">
        <v>149</v>
      </c>
      <c r="R264" s="43">
        <v>10</v>
      </c>
      <c r="S264" s="40"/>
      <c r="T264" s="65"/>
    </row>
    <row r="265" spans="2:20" ht="21">
      <c r="B265" s="63"/>
      <c r="C265" s="58"/>
      <c r="D265" s="25" t="str">
        <f t="shared" si="13"/>
        <v>Sagittarius6°</v>
      </c>
      <c r="E265" s="26">
        <f t="shared" si="15"/>
        <v>247</v>
      </c>
      <c r="F265" s="27" t="s">
        <v>80</v>
      </c>
      <c r="G265" s="27" t="s">
        <v>186</v>
      </c>
      <c r="H265" s="28" t="s">
        <v>24</v>
      </c>
      <c r="I265" s="27" t="s">
        <v>218</v>
      </c>
      <c r="J265" s="29">
        <v>5</v>
      </c>
      <c r="K265" s="60"/>
      <c r="L265" s="25" t="str">
        <f t="shared" si="14"/>
        <v>Gemini6°</v>
      </c>
      <c r="M265" s="53">
        <f t="shared" ref="M265:M328" si="16">M264-1</f>
        <v>294</v>
      </c>
      <c r="N265" s="41" t="s">
        <v>135</v>
      </c>
      <c r="O265" s="41" t="s">
        <v>185</v>
      </c>
      <c r="P265" s="42" t="s">
        <v>98</v>
      </c>
      <c r="Q265" s="41" t="s">
        <v>148</v>
      </c>
      <c r="R265" s="43">
        <v>9</v>
      </c>
      <c r="S265" s="40"/>
      <c r="T265" s="65"/>
    </row>
    <row r="266" spans="2:20" ht="21">
      <c r="B266" s="63"/>
      <c r="C266" s="58"/>
      <c r="D266" s="25" t="str">
        <f t="shared" si="13"/>
        <v>Sagittarius7°</v>
      </c>
      <c r="E266" s="26">
        <f t="shared" si="15"/>
        <v>248</v>
      </c>
      <c r="F266" s="27" t="s">
        <v>80</v>
      </c>
      <c r="G266" s="27" t="s">
        <v>188</v>
      </c>
      <c r="H266" s="28" t="s">
        <v>26</v>
      </c>
      <c r="I266" s="27" t="s">
        <v>219</v>
      </c>
      <c r="J266" s="29">
        <v>6</v>
      </c>
      <c r="K266" s="60"/>
      <c r="L266" s="25" t="str">
        <f t="shared" si="14"/>
        <v>Gemini7°</v>
      </c>
      <c r="M266" s="53">
        <f t="shared" si="16"/>
        <v>293</v>
      </c>
      <c r="N266" s="41" t="s">
        <v>135</v>
      </c>
      <c r="O266" s="41" t="s">
        <v>187</v>
      </c>
      <c r="P266" s="42" t="s">
        <v>32</v>
      </c>
      <c r="Q266" s="41" t="s">
        <v>147</v>
      </c>
      <c r="R266" s="43">
        <v>8</v>
      </c>
      <c r="S266" s="40"/>
      <c r="T266" s="65"/>
    </row>
    <row r="267" spans="2:20" ht="21">
      <c r="B267" s="63"/>
      <c r="C267" s="58"/>
      <c r="D267" s="25" t="str">
        <f t="shared" si="13"/>
        <v>Sagittarius8°</v>
      </c>
      <c r="E267" s="26">
        <f t="shared" si="15"/>
        <v>249</v>
      </c>
      <c r="F267" s="27" t="s">
        <v>80</v>
      </c>
      <c r="G267" s="27" t="s">
        <v>190</v>
      </c>
      <c r="H267" s="28" t="s">
        <v>31</v>
      </c>
      <c r="I267" s="27" t="s">
        <v>220</v>
      </c>
      <c r="J267" s="29">
        <v>7</v>
      </c>
      <c r="K267" s="60"/>
      <c r="L267" s="25" t="str">
        <f t="shared" si="14"/>
        <v>Gemini8°</v>
      </c>
      <c r="M267" s="53">
        <f t="shared" si="16"/>
        <v>292</v>
      </c>
      <c r="N267" s="41" t="s">
        <v>135</v>
      </c>
      <c r="O267" s="41" t="s">
        <v>189</v>
      </c>
      <c r="P267" s="42" t="s">
        <v>30</v>
      </c>
      <c r="Q267" s="41" t="s">
        <v>146</v>
      </c>
      <c r="R267" s="43">
        <v>7</v>
      </c>
      <c r="S267" s="40"/>
      <c r="T267" s="65"/>
    </row>
    <row r="268" spans="2:20" ht="21">
      <c r="B268" s="63"/>
      <c r="C268" s="58"/>
      <c r="D268" s="25" t="str">
        <f t="shared" si="13"/>
        <v>Sagittarius9°</v>
      </c>
      <c r="E268" s="26">
        <f t="shared" si="15"/>
        <v>250</v>
      </c>
      <c r="F268" s="27" t="s">
        <v>80</v>
      </c>
      <c r="G268" s="27" t="s">
        <v>192</v>
      </c>
      <c r="H268" s="28" t="s">
        <v>33</v>
      </c>
      <c r="I268" s="27" t="s">
        <v>221</v>
      </c>
      <c r="J268" s="29">
        <v>8</v>
      </c>
      <c r="K268" s="60"/>
      <c r="L268" s="25" t="str">
        <f t="shared" si="14"/>
        <v>Gemini9°</v>
      </c>
      <c r="M268" s="53">
        <f t="shared" si="16"/>
        <v>291</v>
      </c>
      <c r="N268" s="41" t="s">
        <v>135</v>
      </c>
      <c r="O268" s="41" t="s">
        <v>191</v>
      </c>
      <c r="P268" s="42" t="s">
        <v>25</v>
      </c>
      <c r="Q268" s="41" t="s">
        <v>145</v>
      </c>
      <c r="R268" s="43">
        <v>6</v>
      </c>
      <c r="S268" s="40"/>
      <c r="T268" s="65"/>
    </row>
    <row r="269" spans="2:20" ht="21">
      <c r="B269" s="63"/>
      <c r="C269" s="58"/>
      <c r="D269" s="25" t="str">
        <f t="shared" si="13"/>
        <v>Sagittarius10°</v>
      </c>
      <c r="E269" s="26">
        <f t="shared" si="15"/>
        <v>251</v>
      </c>
      <c r="F269" s="27" t="s">
        <v>80</v>
      </c>
      <c r="G269" s="27" t="s">
        <v>194</v>
      </c>
      <c r="H269" s="28" t="s">
        <v>235</v>
      </c>
      <c r="I269" s="27" t="s">
        <v>222</v>
      </c>
      <c r="J269" s="29">
        <v>9</v>
      </c>
      <c r="K269" s="60"/>
      <c r="L269" s="25" t="str">
        <f t="shared" si="14"/>
        <v>Gemini10°</v>
      </c>
      <c r="M269" s="53">
        <f t="shared" si="16"/>
        <v>290</v>
      </c>
      <c r="N269" s="41" t="s">
        <v>135</v>
      </c>
      <c r="O269" s="41" t="s">
        <v>193</v>
      </c>
      <c r="P269" s="42" t="s">
        <v>23</v>
      </c>
      <c r="Q269" s="41" t="s">
        <v>144</v>
      </c>
      <c r="R269" s="43">
        <v>5</v>
      </c>
      <c r="S269" s="40"/>
      <c r="T269" s="65"/>
    </row>
    <row r="270" spans="2:20" ht="21">
      <c r="B270" s="63"/>
      <c r="C270" s="58"/>
      <c r="D270" s="25" t="str">
        <f t="shared" si="13"/>
        <v>Sagittarius11°</v>
      </c>
      <c r="E270" s="26">
        <f t="shared" si="15"/>
        <v>252</v>
      </c>
      <c r="F270" s="27" t="s">
        <v>80</v>
      </c>
      <c r="G270" s="27" t="s">
        <v>196</v>
      </c>
      <c r="H270" s="28" t="s">
        <v>35</v>
      </c>
      <c r="I270" s="27" t="s">
        <v>223</v>
      </c>
      <c r="J270" s="29">
        <v>10</v>
      </c>
      <c r="K270" s="60"/>
      <c r="L270" s="25" t="str">
        <f t="shared" si="14"/>
        <v>Gemini11°</v>
      </c>
      <c r="M270" s="53">
        <f t="shared" si="16"/>
        <v>289</v>
      </c>
      <c r="N270" s="41" t="s">
        <v>135</v>
      </c>
      <c r="O270" s="41" t="s">
        <v>195</v>
      </c>
      <c r="P270" s="42" t="s">
        <v>22</v>
      </c>
      <c r="Q270" s="41" t="s">
        <v>143</v>
      </c>
      <c r="R270" s="43">
        <v>4</v>
      </c>
      <c r="S270" s="40"/>
      <c r="T270" s="65"/>
    </row>
    <row r="271" spans="2:20" ht="21">
      <c r="B271" s="63"/>
      <c r="C271" s="58"/>
      <c r="D271" s="25" t="str">
        <f t="shared" si="13"/>
        <v>Sagittarius12°</v>
      </c>
      <c r="E271" s="26">
        <f t="shared" si="15"/>
        <v>253</v>
      </c>
      <c r="F271" s="27" t="s">
        <v>80</v>
      </c>
      <c r="G271" s="27" t="s">
        <v>198</v>
      </c>
      <c r="H271" s="28" t="s">
        <v>36</v>
      </c>
      <c r="I271" s="27" t="s">
        <v>224</v>
      </c>
      <c r="J271" s="29">
        <v>20</v>
      </c>
      <c r="K271" s="60"/>
      <c r="L271" s="25" t="str">
        <f t="shared" si="14"/>
        <v>Gemini12°</v>
      </c>
      <c r="M271" s="53">
        <f t="shared" si="16"/>
        <v>288</v>
      </c>
      <c r="N271" s="41" t="s">
        <v>135</v>
      </c>
      <c r="O271" s="41" t="s">
        <v>197</v>
      </c>
      <c r="P271" s="42" t="s">
        <v>21</v>
      </c>
      <c r="Q271" s="41" t="s">
        <v>142</v>
      </c>
      <c r="R271" s="43">
        <v>3</v>
      </c>
      <c r="S271" s="40"/>
      <c r="T271" s="65"/>
    </row>
    <row r="272" spans="2:20" ht="21">
      <c r="B272" s="63"/>
      <c r="C272" s="58"/>
      <c r="D272" s="25" t="str">
        <f t="shared" si="13"/>
        <v>Sagittarius13°</v>
      </c>
      <c r="E272" s="26">
        <f t="shared" si="15"/>
        <v>254</v>
      </c>
      <c r="F272" s="27" t="s">
        <v>80</v>
      </c>
      <c r="G272" s="27" t="s">
        <v>200</v>
      </c>
      <c r="H272" s="28" t="s">
        <v>37</v>
      </c>
      <c r="I272" s="27" t="s">
        <v>225</v>
      </c>
      <c r="J272" s="29">
        <v>30</v>
      </c>
      <c r="K272" s="60"/>
      <c r="L272" s="25" t="str">
        <f t="shared" si="14"/>
        <v>Gemini13°</v>
      </c>
      <c r="M272" s="53">
        <f t="shared" si="16"/>
        <v>287</v>
      </c>
      <c r="N272" s="41" t="s">
        <v>135</v>
      </c>
      <c r="O272" s="41" t="s">
        <v>199</v>
      </c>
      <c r="P272" s="42" t="s">
        <v>20</v>
      </c>
      <c r="Q272" s="41" t="s">
        <v>141</v>
      </c>
      <c r="R272" s="43">
        <v>2</v>
      </c>
      <c r="S272" s="40"/>
      <c r="T272" s="65"/>
    </row>
    <row r="273" spans="2:20" ht="21">
      <c r="B273" s="63"/>
      <c r="C273" s="58"/>
      <c r="D273" s="25" t="str">
        <f t="shared" si="13"/>
        <v>Sagittarius14°</v>
      </c>
      <c r="E273" s="26">
        <f t="shared" si="15"/>
        <v>255</v>
      </c>
      <c r="F273" s="27" t="s">
        <v>80</v>
      </c>
      <c r="G273" s="27" t="s">
        <v>202</v>
      </c>
      <c r="H273" s="28" t="s">
        <v>38</v>
      </c>
      <c r="I273" s="27" t="s">
        <v>226</v>
      </c>
      <c r="J273" s="29">
        <v>40</v>
      </c>
      <c r="K273" s="60"/>
      <c r="L273" s="25" t="str">
        <f t="shared" si="14"/>
        <v>Gemini14°</v>
      </c>
      <c r="M273" s="53">
        <f t="shared" si="16"/>
        <v>286</v>
      </c>
      <c r="N273" s="41" t="s">
        <v>135</v>
      </c>
      <c r="O273" s="41" t="s">
        <v>201</v>
      </c>
      <c r="P273" s="42" t="s">
        <v>18</v>
      </c>
      <c r="Q273" s="41" t="s">
        <v>140</v>
      </c>
      <c r="R273" s="43">
        <v>1</v>
      </c>
      <c r="S273" s="40"/>
      <c r="T273" s="65"/>
    </row>
    <row r="274" spans="2:20" ht="21">
      <c r="B274" s="63"/>
      <c r="C274" s="58"/>
      <c r="D274" s="25" t="str">
        <f t="shared" si="13"/>
        <v>Sagittarius15°</v>
      </c>
      <c r="E274" s="26">
        <f t="shared" si="15"/>
        <v>256</v>
      </c>
      <c r="F274" s="27" t="s">
        <v>80</v>
      </c>
      <c r="G274" s="27" t="s">
        <v>204</v>
      </c>
      <c r="H274" s="28" t="s">
        <v>39</v>
      </c>
      <c r="I274" s="27" t="s">
        <v>227</v>
      </c>
      <c r="J274" s="29">
        <v>50</v>
      </c>
      <c r="K274" s="60"/>
      <c r="L274" s="25" t="str">
        <f t="shared" si="14"/>
        <v>Gemini15°</v>
      </c>
      <c r="M274" s="53">
        <f t="shared" si="16"/>
        <v>285</v>
      </c>
      <c r="N274" s="41" t="s">
        <v>135</v>
      </c>
      <c r="O274" s="41" t="s">
        <v>203</v>
      </c>
      <c r="P274" s="42" t="s">
        <v>107</v>
      </c>
      <c r="Q274" s="41" t="s">
        <v>161</v>
      </c>
      <c r="R274" s="43">
        <v>400</v>
      </c>
      <c r="S274" s="40"/>
      <c r="T274" s="65"/>
    </row>
    <row r="275" spans="2:20" ht="21">
      <c r="B275" s="63"/>
      <c r="C275" s="58"/>
      <c r="D275" s="25" t="str">
        <f t="shared" ref="D275:D338" si="17">F275&amp;G275</f>
        <v>Sagittarius16°</v>
      </c>
      <c r="E275" s="26">
        <f t="shared" si="15"/>
        <v>257</v>
      </c>
      <c r="F275" s="27" t="s">
        <v>80</v>
      </c>
      <c r="G275" s="27" t="s">
        <v>206</v>
      </c>
      <c r="H275" s="28" t="s">
        <v>40</v>
      </c>
      <c r="I275" s="27" t="s">
        <v>228</v>
      </c>
      <c r="J275" s="29">
        <v>60</v>
      </c>
      <c r="K275" s="60"/>
      <c r="L275" s="25" t="str">
        <f t="shared" ref="L275:L338" si="18">N275&amp;O275</f>
        <v>Gemini16°</v>
      </c>
      <c r="M275" s="53">
        <f t="shared" si="16"/>
        <v>284</v>
      </c>
      <c r="N275" s="41" t="s">
        <v>135</v>
      </c>
      <c r="O275" s="41" t="s">
        <v>205</v>
      </c>
      <c r="P275" s="42" t="s">
        <v>106</v>
      </c>
      <c r="Q275" s="41" t="s">
        <v>160</v>
      </c>
      <c r="R275" s="43">
        <v>300</v>
      </c>
      <c r="S275" s="40"/>
      <c r="T275" s="65"/>
    </row>
    <row r="276" spans="2:20" ht="21">
      <c r="B276" s="63"/>
      <c r="C276" s="58"/>
      <c r="D276" s="25" t="str">
        <f t="shared" si="17"/>
        <v>Sagittarius17°</v>
      </c>
      <c r="E276" s="26">
        <f t="shared" si="15"/>
        <v>258</v>
      </c>
      <c r="F276" s="27" t="s">
        <v>80</v>
      </c>
      <c r="G276" s="27" t="s">
        <v>208</v>
      </c>
      <c r="H276" s="28" t="s">
        <v>45</v>
      </c>
      <c r="I276" s="27" t="s">
        <v>168</v>
      </c>
      <c r="J276" s="29">
        <v>70</v>
      </c>
      <c r="K276" s="60"/>
      <c r="L276" s="25" t="str">
        <f t="shared" si="18"/>
        <v>Gemini17°</v>
      </c>
      <c r="M276" s="53">
        <f t="shared" si="16"/>
        <v>283</v>
      </c>
      <c r="N276" s="41" t="s">
        <v>135</v>
      </c>
      <c r="O276" s="41" t="s">
        <v>207</v>
      </c>
      <c r="P276" s="42" t="s">
        <v>231</v>
      </c>
      <c r="Q276" s="41" t="s">
        <v>159</v>
      </c>
      <c r="R276" s="43">
        <v>200</v>
      </c>
      <c r="S276" s="40"/>
      <c r="T276" s="65"/>
    </row>
    <row r="277" spans="2:20" ht="21">
      <c r="B277" s="63"/>
      <c r="C277" s="58"/>
      <c r="D277" s="25" t="str">
        <f t="shared" si="17"/>
        <v>Sagittarius18°</v>
      </c>
      <c r="E277" s="26">
        <f t="shared" si="15"/>
        <v>259</v>
      </c>
      <c r="F277" s="27" t="s">
        <v>80</v>
      </c>
      <c r="G277" s="27" t="s">
        <v>210</v>
      </c>
      <c r="H277" s="28" t="s">
        <v>46</v>
      </c>
      <c r="I277" s="27" t="s">
        <v>169</v>
      </c>
      <c r="J277" s="29">
        <v>80</v>
      </c>
      <c r="K277" s="60"/>
      <c r="L277" s="25" t="str">
        <f t="shared" si="18"/>
        <v>Gemini18°</v>
      </c>
      <c r="M277" s="53">
        <f t="shared" si="16"/>
        <v>282</v>
      </c>
      <c r="N277" s="41" t="s">
        <v>135</v>
      </c>
      <c r="O277" s="41" t="s">
        <v>209</v>
      </c>
      <c r="P277" s="42" t="s">
        <v>234</v>
      </c>
      <c r="Q277" s="41" t="s">
        <v>158</v>
      </c>
      <c r="R277" s="43">
        <v>100</v>
      </c>
      <c r="S277" s="40"/>
      <c r="T277" s="65"/>
    </row>
    <row r="278" spans="2:20" ht="21">
      <c r="B278" s="63"/>
      <c r="C278" s="58"/>
      <c r="D278" s="25" t="str">
        <f t="shared" si="17"/>
        <v>Sagittarius19°</v>
      </c>
      <c r="E278" s="26">
        <f t="shared" ref="E278:E341" si="19">E277+1</f>
        <v>260</v>
      </c>
      <c r="F278" s="27" t="s">
        <v>80</v>
      </c>
      <c r="G278" s="27" t="s">
        <v>212</v>
      </c>
      <c r="H278" s="28" t="s">
        <v>44</v>
      </c>
      <c r="I278" s="27" t="s">
        <v>170</v>
      </c>
      <c r="J278" s="29">
        <v>90</v>
      </c>
      <c r="K278" s="60"/>
      <c r="L278" s="25" t="str">
        <f t="shared" si="18"/>
        <v>Gemini19°</v>
      </c>
      <c r="M278" s="53">
        <f t="shared" si="16"/>
        <v>281</v>
      </c>
      <c r="N278" s="41" t="s">
        <v>135</v>
      </c>
      <c r="O278" s="41" t="s">
        <v>211</v>
      </c>
      <c r="P278" s="42" t="s">
        <v>105</v>
      </c>
      <c r="Q278" s="41" t="s">
        <v>157</v>
      </c>
      <c r="R278" s="43">
        <v>90</v>
      </c>
      <c r="S278" s="40"/>
      <c r="T278" s="65"/>
    </row>
    <row r="279" spans="2:20" ht="21">
      <c r="B279" s="63"/>
      <c r="C279" s="58"/>
      <c r="D279" s="25" t="str">
        <f t="shared" si="17"/>
        <v>Sagittarius20°</v>
      </c>
      <c r="E279" s="26">
        <f t="shared" si="19"/>
        <v>261</v>
      </c>
      <c r="F279" s="27" t="s">
        <v>80</v>
      </c>
      <c r="G279" s="27" t="s">
        <v>53</v>
      </c>
      <c r="H279" s="28" t="s">
        <v>41</v>
      </c>
      <c r="I279" s="27" t="s">
        <v>171</v>
      </c>
      <c r="J279" s="29">
        <v>100</v>
      </c>
      <c r="K279" s="60"/>
      <c r="L279" s="25" t="str">
        <f t="shared" si="18"/>
        <v>Gemini20°</v>
      </c>
      <c r="M279" s="53">
        <f t="shared" si="16"/>
        <v>280</v>
      </c>
      <c r="N279" s="41" t="s">
        <v>135</v>
      </c>
      <c r="O279" s="41" t="s">
        <v>213</v>
      </c>
      <c r="P279" s="42" t="s">
        <v>104</v>
      </c>
      <c r="Q279" s="41" t="s">
        <v>156</v>
      </c>
      <c r="R279" s="43">
        <v>80</v>
      </c>
      <c r="S279" s="40"/>
      <c r="T279" s="65"/>
    </row>
    <row r="280" spans="2:20" ht="21">
      <c r="B280" s="63"/>
      <c r="C280" s="58"/>
      <c r="D280" s="25" t="str">
        <f t="shared" si="17"/>
        <v>Sagittarius21°</v>
      </c>
      <c r="E280" s="26">
        <f t="shared" si="19"/>
        <v>262</v>
      </c>
      <c r="F280" s="27" t="s">
        <v>80</v>
      </c>
      <c r="G280" s="27" t="s">
        <v>55</v>
      </c>
      <c r="H280" s="28" t="s">
        <v>42</v>
      </c>
      <c r="I280" s="27" t="s">
        <v>172</v>
      </c>
      <c r="J280" s="29">
        <v>200</v>
      </c>
      <c r="K280" s="60"/>
      <c r="L280" s="25" t="str">
        <f t="shared" si="18"/>
        <v>Gemini21°</v>
      </c>
      <c r="M280" s="53">
        <f t="shared" si="16"/>
        <v>279</v>
      </c>
      <c r="N280" s="41" t="s">
        <v>135</v>
      </c>
      <c r="O280" s="41" t="s">
        <v>54</v>
      </c>
      <c r="P280" s="42" t="s">
        <v>103</v>
      </c>
      <c r="Q280" s="41" t="s">
        <v>155</v>
      </c>
      <c r="R280" s="43">
        <v>70</v>
      </c>
      <c r="S280" s="40"/>
      <c r="T280" s="65"/>
    </row>
    <row r="281" spans="2:20" ht="21">
      <c r="B281" s="63"/>
      <c r="C281" s="58"/>
      <c r="D281" s="25" t="str">
        <f t="shared" si="17"/>
        <v>Sagittarius22°</v>
      </c>
      <c r="E281" s="26">
        <f t="shared" si="19"/>
        <v>263</v>
      </c>
      <c r="F281" s="27" t="s">
        <v>80</v>
      </c>
      <c r="G281" s="27" t="s">
        <v>57</v>
      </c>
      <c r="H281" s="28" t="s">
        <v>43</v>
      </c>
      <c r="I281" s="27" t="s">
        <v>173</v>
      </c>
      <c r="J281" s="29">
        <v>300</v>
      </c>
      <c r="K281" s="60"/>
      <c r="L281" s="25" t="str">
        <f t="shared" si="18"/>
        <v>Gemini22°</v>
      </c>
      <c r="M281" s="53">
        <f t="shared" si="16"/>
        <v>278</v>
      </c>
      <c r="N281" s="41" t="s">
        <v>135</v>
      </c>
      <c r="O281" s="41" t="s">
        <v>56</v>
      </c>
      <c r="P281" s="42" t="s">
        <v>102</v>
      </c>
      <c r="Q281" s="41" t="s">
        <v>154</v>
      </c>
      <c r="R281" s="43">
        <v>60</v>
      </c>
      <c r="S281" s="40"/>
      <c r="T281" s="65"/>
    </row>
    <row r="282" spans="2:20" ht="21">
      <c r="B282" s="63"/>
      <c r="C282" s="58"/>
      <c r="D282" s="25" t="str">
        <f t="shared" si="17"/>
        <v>Sagittarius23°</v>
      </c>
      <c r="E282" s="26">
        <f t="shared" si="19"/>
        <v>264</v>
      </c>
      <c r="F282" s="27" t="s">
        <v>80</v>
      </c>
      <c r="G282" s="27" t="s">
        <v>59</v>
      </c>
      <c r="H282" s="28" t="s">
        <v>34</v>
      </c>
      <c r="I282" s="27" t="s">
        <v>174</v>
      </c>
      <c r="J282" s="29">
        <v>400</v>
      </c>
      <c r="K282" s="60"/>
      <c r="L282" s="25" t="str">
        <f t="shared" si="18"/>
        <v>Gemini23°</v>
      </c>
      <c r="M282" s="53">
        <f t="shared" si="16"/>
        <v>277</v>
      </c>
      <c r="N282" s="41" t="s">
        <v>135</v>
      </c>
      <c r="O282" s="41" t="s">
        <v>58</v>
      </c>
      <c r="P282" s="42" t="s">
        <v>101</v>
      </c>
      <c r="Q282" s="41" t="s">
        <v>153</v>
      </c>
      <c r="R282" s="43">
        <v>50</v>
      </c>
      <c r="S282" s="40"/>
      <c r="T282" s="65"/>
    </row>
    <row r="283" spans="2:20" ht="21">
      <c r="B283" s="63"/>
      <c r="C283" s="58"/>
      <c r="D283" s="25" t="str">
        <f t="shared" si="17"/>
        <v>Sagittarius24°</v>
      </c>
      <c r="E283" s="26">
        <f t="shared" si="19"/>
        <v>265</v>
      </c>
      <c r="F283" s="27" t="s">
        <v>80</v>
      </c>
      <c r="G283" s="27" t="s">
        <v>61</v>
      </c>
      <c r="H283" s="28" t="s">
        <v>19</v>
      </c>
      <c r="I283" s="27" t="s">
        <v>214</v>
      </c>
      <c r="J283" s="29">
        <v>1</v>
      </c>
      <c r="K283" s="60"/>
      <c r="L283" s="25" t="str">
        <f t="shared" si="18"/>
        <v>Gemini24°</v>
      </c>
      <c r="M283" s="53">
        <f t="shared" si="16"/>
        <v>276</v>
      </c>
      <c r="N283" s="41" t="s">
        <v>135</v>
      </c>
      <c r="O283" s="41" t="s">
        <v>60</v>
      </c>
      <c r="P283" s="42" t="s">
        <v>100</v>
      </c>
      <c r="Q283" s="41" t="s">
        <v>152</v>
      </c>
      <c r="R283" s="43">
        <v>40</v>
      </c>
      <c r="S283" s="40"/>
      <c r="T283" s="65"/>
    </row>
    <row r="284" spans="2:20" ht="21">
      <c r="B284" s="63"/>
      <c r="C284" s="58"/>
      <c r="D284" s="25" t="str">
        <f t="shared" si="17"/>
        <v>Sagittarius25°</v>
      </c>
      <c r="E284" s="26">
        <f t="shared" si="19"/>
        <v>266</v>
      </c>
      <c r="F284" s="27" t="s">
        <v>80</v>
      </c>
      <c r="G284" s="27" t="s">
        <v>63</v>
      </c>
      <c r="H284" s="28" t="s">
        <v>27</v>
      </c>
      <c r="I284" s="27" t="s">
        <v>215</v>
      </c>
      <c r="J284" s="29">
        <v>2</v>
      </c>
      <c r="K284" s="60"/>
      <c r="L284" s="25" t="str">
        <f t="shared" si="18"/>
        <v>Gemini25°</v>
      </c>
      <c r="M284" s="53">
        <f t="shared" si="16"/>
        <v>275</v>
      </c>
      <c r="N284" s="41" t="s">
        <v>135</v>
      </c>
      <c r="O284" s="41" t="s">
        <v>62</v>
      </c>
      <c r="P284" s="42" t="s">
        <v>233</v>
      </c>
      <c r="Q284" s="41" t="s">
        <v>151</v>
      </c>
      <c r="R284" s="43">
        <v>30</v>
      </c>
      <c r="S284" s="40"/>
      <c r="T284" s="65"/>
    </row>
    <row r="285" spans="2:20" ht="21">
      <c r="B285" s="63"/>
      <c r="C285" s="58"/>
      <c r="D285" s="25" t="str">
        <f t="shared" si="17"/>
        <v>Sagittarius26°</v>
      </c>
      <c r="E285" s="26">
        <f t="shared" si="19"/>
        <v>267</v>
      </c>
      <c r="F285" s="27" t="s">
        <v>80</v>
      </c>
      <c r="G285" s="27" t="s">
        <v>65</v>
      </c>
      <c r="H285" s="28" t="s">
        <v>28</v>
      </c>
      <c r="I285" s="27" t="s">
        <v>216</v>
      </c>
      <c r="J285" s="29">
        <v>3</v>
      </c>
      <c r="K285" s="60"/>
      <c r="L285" s="25" t="str">
        <f t="shared" si="18"/>
        <v>Gemini26°</v>
      </c>
      <c r="M285" s="53">
        <f t="shared" si="16"/>
        <v>274</v>
      </c>
      <c r="N285" s="41" t="s">
        <v>135</v>
      </c>
      <c r="O285" s="41" t="s">
        <v>64</v>
      </c>
      <c r="P285" s="42" t="s">
        <v>232</v>
      </c>
      <c r="Q285" s="41" t="s">
        <v>150</v>
      </c>
      <c r="R285" s="43">
        <v>20</v>
      </c>
      <c r="S285" s="40"/>
      <c r="T285" s="65"/>
    </row>
    <row r="286" spans="2:20" ht="21">
      <c r="B286" s="63"/>
      <c r="C286" s="58"/>
      <c r="D286" s="25" t="str">
        <f t="shared" si="17"/>
        <v>Sagittarius27°</v>
      </c>
      <c r="E286" s="26">
        <f t="shared" si="19"/>
        <v>268</v>
      </c>
      <c r="F286" s="27" t="s">
        <v>80</v>
      </c>
      <c r="G286" s="27" t="s">
        <v>67</v>
      </c>
      <c r="H286" s="28" t="s">
        <v>29</v>
      </c>
      <c r="I286" s="27" t="s">
        <v>217</v>
      </c>
      <c r="J286" s="29">
        <v>4</v>
      </c>
      <c r="K286" s="60"/>
      <c r="L286" s="25" t="str">
        <f t="shared" si="18"/>
        <v>Gemini27°</v>
      </c>
      <c r="M286" s="53">
        <f t="shared" si="16"/>
        <v>273</v>
      </c>
      <c r="N286" s="41" t="s">
        <v>135</v>
      </c>
      <c r="O286" s="41" t="s">
        <v>66</v>
      </c>
      <c r="P286" s="42" t="s">
        <v>99</v>
      </c>
      <c r="Q286" s="41" t="s">
        <v>149</v>
      </c>
      <c r="R286" s="43">
        <v>10</v>
      </c>
      <c r="S286" s="40"/>
      <c r="T286" s="65"/>
    </row>
    <row r="287" spans="2:20" ht="21">
      <c r="B287" s="63"/>
      <c r="C287" s="58"/>
      <c r="D287" s="25" t="str">
        <f t="shared" si="17"/>
        <v>Sagittarius28°</v>
      </c>
      <c r="E287" s="26">
        <f t="shared" si="19"/>
        <v>269</v>
      </c>
      <c r="F287" s="27" t="s">
        <v>80</v>
      </c>
      <c r="G287" s="27" t="s">
        <v>69</v>
      </c>
      <c r="H287" s="28" t="s">
        <v>24</v>
      </c>
      <c r="I287" s="27" t="s">
        <v>218</v>
      </c>
      <c r="J287" s="29">
        <v>5</v>
      </c>
      <c r="K287" s="60"/>
      <c r="L287" s="25" t="str">
        <f t="shared" si="18"/>
        <v>Gemini28°</v>
      </c>
      <c r="M287" s="53">
        <f t="shared" si="16"/>
        <v>272</v>
      </c>
      <c r="N287" s="41" t="s">
        <v>135</v>
      </c>
      <c r="O287" s="41" t="s">
        <v>68</v>
      </c>
      <c r="P287" s="42" t="s">
        <v>98</v>
      </c>
      <c r="Q287" s="41" t="s">
        <v>148</v>
      </c>
      <c r="R287" s="43">
        <v>9</v>
      </c>
      <c r="S287" s="40"/>
      <c r="T287" s="65"/>
    </row>
    <row r="288" spans="2:20" ht="21">
      <c r="B288" s="63"/>
      <c r="C288" s="58"/>
      <c r="D288" s="25" t="str">
        <f t="shared" si="17"/>
        <v>Sagittarius29°</v>
      </c>
      <c r="E288" s="26">
        <f t="shared" si="19"/>
        <v>270</v>
      </c>
      <c r="F288" s="27" t="s">
        <v>80</v>
      </c>
      <c r="G288" s="27" t="s">
        <v>71</v>
      </c>
      <c r="H288" s="28" t="s">
        <v>26</v>
      </c>
      <c r="I288" s="27" t="s">
        <v>219</v>
      </c>
      <c r="J288" s="29">
        <v>6</v>
      </c>
      <c r="K288" s="60"/>
      <c r="L288" s="25" t="str">
        <f t="shared" si="18"/>
        <v>Gemini29°</v>
      </c>
      <c r="M288" s="53">
        <f t="shared" si="16"/>
        <v>271</v>
      </c>
      <c r="N288" s="41" t="s">
        <v>135</v>
      </c>
      <c r="O288" s="41" t="s">
        <v>70</v>
      </c>
      <c r="P288" s="42" t="s">
        <v>32</v>
      </c>
      <c r="Q288" s="41" t="s">
        <v>147</v>
      </c>
      <c r="R288" s="43">
        <v>8</v>
      </c>
      <c r="S288" s="40"/>
      <c r="T288" s="65"/>
    </row>
    <row r="289" spans="2:20" ht="21">
      <c r="B289" s="63"/>
      <c r="C289" s="58"/>
      <c r="D289" s="25" t="str">
        <f t="shared" si="17"/>
        <v>Capricorn0°</v>
      </c>
      <c r="E289" s="26">
        <f t="shared" si="19"/>
        <v>271</v>
      </c>
      <c r="F289" s="27" t="s">
        <v>4</v>
      </c>
      <c r="G289" s="27" t="s">
        <v>237</v>
      </c>
      <c r="H289" s="28" t="s">
        <v>31</v>
      </c>
      <c r="I289" s="27" t="s">
        <v>220</v>
      </c>
      <c r="J289" s="29">
        <v>7</v>
      </c>
      <c r="K289" s="60"/>
      <c r="L289" s="25" t="str">
        <f t="shared" si="18"/>
        <v>Cancer0°</v>
      </c>
      <c r="M289" s="53">
        <f t="shared" si="16"/>
        <v>270</v>
      </c>
      <c r="N289" s="41" t="s">
        <v>94</v>
      </c>
      <c r="O289" s="41" t="s">
        <v>51</v>
      </c>
      <c r="P289" s="42" t="s">
        <v>30</v>
      </c>
      <c r="Q289" s="41" t="s">
        <v>146</v>
      </c>
      <c r="R289" s="43">
        <v>7</v>
      </c>
      <c r="S289" s="40"/>
      <c r="T289" s="65"/>
    </row>
    <row r="290" spans="2:20" ht="21">
      <c r="B290" s="63"/>
      <c r="C290" s="58"/>
      <c r="D290" s="25" t="str">
        <f t="shared" si="17"/>
        <v>Capricorn1°</v>
      </c>
      <c r="E290" s="26">
        <f t="shared" si="19"/>
        <v>272</v>
      </c>
      <c r="F290" s="27" t="s">
        <v>81</v>
      </c>
      <c r="G290" s="27" t="s">
        <v>176</v>
      </c>
      <c r="H290" s="28" t="s">
        <v>33</v>
      </c>
      <c r="I290" s="27" t="s">
        <v>221</v>
      </c>
      <c r="J290" s="29">
        <v>8</v>
      </c>
      <c r="K290" s="60"/>
      <c r="L290" s="25" t="str">
        <f t="shared" si="18"/>
        <v>Cancer1°</v>
      </c>
      <c r="M290" s="53">
        <f t="shared" si="16"/>
        <v>269</v>
      </c>
      <c r="N290" s="41" t="s">
        <v>94</v>
      </c>
      <c r="O290" s="41" t="s">
        <v>175</v>
      </c>
      <c r="P290" s="42" t="s">
        <v>25</v>
      </c>
      <c r="Q290" s="41" t="s">
        <v>145</v>
      </c>
      <c r="R290" s="43">
        <v>6</v>
      </c>
      <c r="S290" s="40"/>
      <c r="T290" s="65"/>
    </row>
    <row r="291" spans="2:20" ht="21">
      <c r="B291" s="63"/>
      <c r="C291" s="58"/>
      <c r="D291" s="25" t="str">
        <f t="shared" si="17"/>
        <v>Capricorn2°</v>
      </c>
      <c r="E291" s="26">
        <f t="shared" si="19"/>
        <v>273</v>
      </c>
      <c r="F291" s="27" t="s">
        <v>81</v>
      </c>
      <c r="G291" s="27" t="s">
        <v>178</v>
      </c>
      <c r="H291" s="28" t="s">
        <v>235</v>
      </c>
      <c r="I291" s="27" t="s">
        <v>222</v>
      </c>
      <c r="J291" s="29">
        <v>9</v>
      </c>
      <c r="K291" s="60"/>
      <c r="L291" s="25" t="str">
        <f t="shared" si="18"/>
        <v>Cancer2°</v>
      </c>
      <c r="M291" s="53">
        <f t="shared" si="16"/>
        <v>268</v>
      </c>
      <c r="N291" s="41" t="s">
        <v>94</v>
      </c>
      <c r="O291" s="41" t="s">
        <v>177</v>
      </c>
      <c r="P291" s="42" t="s">
        <v>23</v>
      </c>
      <c r="Q291" s="41" t="s">
        <v>144</v>
      </c>
      <c r="R291" s="43">
        <v>5</v>
      </c>
      <c r="S291" s="40"/>
      <c r="T291" s="65"/>
    </row>
    <row r="292" spans="2:20" ht="21">
      <c r="B292" s="63"/>
      <c r="C292" s="58"/>
      <c r="D292" s="25" t="str">
        <f t="shared" si="17"/>
        <v>Capricorn3°</v>
      </c>
      <c r="E292" s="26">
        <f t="shared" si="19"/>
        <v>274</v>
      </c>
      <c r="F292" s="27" t="s">
        <v>81</v>
      </c>
      <c r="G292" s="27" t="s">
        <v>180</v>
      </c>
      <c r="H292" s="28" t="s">
        <v>35</v>
      </c>
      <c r="I292" s="27" t="s">
        <v>223</v>
      </c>
      <c r="J292" s="29">
        <v>10</v>
      </c>
      <c r="K292" s="60"/>
      <c r="L292" s="25" t="str">
        <f t="shared" si="18"/>
        <v>Cancer3°</v>
      </c>
      <c r="M292" s="53">
        <f t="shared" si="16"/>
        <v>267</v>
      </c>
      <c r="N292" s="41" t="s">
        <v>94</v>
      </c>
      <c r="O292" s="41" t="s">
        <v>179</v>
      </c>
      <c r="P292" s="42" t="s">
        <v>22</v>
      </c>
      <c r="Q292" s="41" t="s">
        <v>143</v>
      </c>
      <c r="R292" s="43">
        <v>4</v>
      </c>
      <c r="S292" s="40"/>
      <c r="T292" s="65"/>
    </row>
    <row r="293" spans="2:20" ht="21">
      <c r="B293" s="63"/>
      <c r="C293" s="58"/>
      <c r="D293" s="25" t="str">
        <f t="shared" si="17"/>
        <v>Capricorn4°</v>
      </c>
      <c r="E293" s="26">
        <f t="shared" si="19"/>
        <v>275</v>
      </c>
      <c r="F293" s="27" t="s">
        <v>81</v>
      </c>
      <c r="G293" s="27" t="s">
        <v>182</v>
      </c>
      <c r="H293" s="28" t="s">
        <v>36</v>
      </c>
      <c r="I293" s="27" t="s">
        <v>224</v>
      </c>
      <c r="J293" s="29">
        <v>20</v>
      </c>
      <c r="K293" s="60"/>
      <c r="L293" s="25" t="str">
        <f t="shared" si="18"/>
        <v>Cancer4°</v>
      </c>
      <c r="M293" s="53">
        <f t="shared" si="16"/>
        <v>266</v>
      </c>
      <c r="N293" s="41" t="s">
        <v>94</v>
      </c>
      <c r="O293" s="41" t="s">
        <v>181</v>
      </c>
      <c r="P293" s="42" t="s">
        <v>21</v>
      </c>
      <c r="Q293" s="41" t="s">
        <v>142</v>
      </c>
      <c r="R293" s="43">
        <v>3</v>
      </c>
      <c r="S293" s="40"/>
      <c r="T293" s="65"/>
    </row>
    <row r="294" spans="2:20" ht="21">
      <c r="B294" s="63"/>
      <c r="C294" s="58"/>
      <c r="D294" s="25" t="str">
        <f t="shared" si="17"/>
        <v>Capricorn5°</v>
      </c>
      <c r="E294" s="26">
        <f t="shared" si="19"/>
        <v>276</v>
      </c>
      <c r="F294" s="27" t="s">
        <v>81</v>
      </c>
      <c r="G294" s="27" t="s">
        <v>184</v>
      </c>
      <c r="H294" s="28" t="s">
        <v>37</v>
      </c>
      <c r="I294" s="27" t="s">
        <v>225</v>
      </c>
      <c r="J294" s="29">
        <v>30</v>
      </c>
      <c r="K294" s="60"/>
      <c r="L294" s="25" t="str">
        <f t="shared" si="18"/>
        <v>Cancer5°</v>
      </c>
      <c r="M294" s="53">
        <f t="shared" si="16"/>
        <v>265</v>
      </c>
      <c r="N294" s="41" t="s">
        <v>94</v>
      </c>
      <c r="O294" s="41" t="s">
        <v>183</v>
      </c>
      <c r="P294" s="42" t="s">
        <v>20</v>
      </c>
      <c r="Q294" s="41" t="s">
        <v>141</v>
      </c>
      <c r="R294" s="43">
        <v>2</v>
      </c>
      <c r="S294" s="40"/>
      <c r="T294" s="65"/>
    </row>
    <row r="295" spans="2:20" ht="21">
      <c r="B295" s="63"/>
      <c r="C295" s="58"/>
      <c r="D295" s="25" t="str">
        <f t="shared" si="17"/>
        <v>Capricorn6°</v>
      </c>
      <c r="E295" s="26">
        <f t="shared" si="19"/>
        <v>277</v>
      </c>
      <c r="F295" s="27" t="s">
        <v>81</v>
      </c>
      <c r="G295" s="27" t="s">
        <v>186</v>
      </c>
      <c r="H295" s="28" t="s">
        <v>38</v>
      </c>
      <c r="I295" s="27" t="s">
        <v>226</v>
      </c>
      <c r="J295" s="29">
        <v>40</v>
      </c>
      <c r="K295" s="60"/>
      <c r="L295" s="25" t="str">
        <f t="shared" si="18"/>
        <v>Cancer6°</v>
      </c>
      <c r="M295" s="53">
        <f t="shared" si="16"/>
        <v>264</v>
      </c>
      <c r="N295" s="41" t="s">
        <v>94</v>
      </c>
      <c r="O295" s="41" t="s">
        <v>185</v>
      </c>
      <c r="P295" s="42" t="s">
        <v>18</v>
      </c>
      <c r="Q295" s="41" t="s">
        <v>140</v>
      </c>
      <c r="R295" s="43">
        <v>1</v>
      </c>
      <c r="S295" s="40"/>
      <c r="T295" s="65"/>
    </row>
    <row r="296" spans="2:20" ht="21">
      <c r="B296" s="63"/>
      <c r="C296" s="58"/>
      <c r="D296" s="25" t="str">
        <f t="shared" si="17"/>
        <v>Capricorn7°</v>
      </c>
      <c r="E296" s="26">
        <f t="shared" si="19"/>
        <v>278</v>
      </c>
      <c r="F296" s="27" t="s">
        <v>81</v>
      </c>
      <c r="G296" s="27" t="s">
        <v>188</v>
      </c>
      <c r="H296" s="28" t="s">
        <v>39</v>
      </c>
      <c r="I296" s="27" t="s">
        <v>227</v>
      </c>
      <c r="J296" s="29">
        <v>50</v>
      </c>
      <c r="K296" s="60"/>
      <c r="L296" s="25" t="str">
        <f t="shared" si="18"/>
        <v>Cancer7°</v>
      </c>
      <c r="M296" s="53">
        <f t="shared" si="16"/>
        <v>263</v>
      </c>
      <c r="N296" s="41" t="s">
        <v>94</v>
      </c>
      <c r="O296" s="41" t="s">
        <v>187</v>
      </c>
      <c r="P296" s="42" t="s">
        <v>107</v>
      </c>
      <c r="Q296" s="41" t="s">
        <v>161</v>
      </c>
      <c r="R296" s="43">
        <v>400</v>
      </c>
      <c r="S296" s="40"/>
      <c r="T296" s="65"/>
    </row>
    <row r="297" spans="2:20" ht="21">
      <c r="B297" s="63"/>
      <c r="C297" s="58"/>
      <c r="D297" s="25" t="str">
        <f t="shared" si="17"/>
        <v>Capricorn8°</v>
      </c>
      <c r="E297" s="26">
        <f t="shared" si="19"/>
        <v>279</v>
      </c>
      <c r="F297" s="27" t="s">
        <v>81</v>
      </c>
      <c r="G297" s="27" t="s">
        <v>190</v>
      </c>
      <c r="H297" s="28" t="s">
        <v>40</v>
      </c>
      <c r="I297" s="27" t="s">
        <v>228</v>
      </c>
      <c r="J297" s="29">
        <v>60</v>
      </c>
      <c r="K297" s="60"/>
      <c r="L297" s="25" t="str">
        <f t="shared" si="18"/>
        <v>Cancer8°</v>
      </c>
      <c r="M297" s="53">
        <f t="shared" si="16"/>
        <v>262</v>
      </c>
      <c r="N297" s="41" t="s">
        <v>94</v>
      </c>
      <c r="O297" s="41" t="s">
        <v>189</v>
      </c>
      <c r="P297" s="42" t="s">
        <v>106</v>
      </c>
      <c r="Q297" s="41" t="s">
        <v>160</v>
      </c>
      <c r="R297" s="43">
        <v>300</v>
      </c>
      <c r="S297" s="40"/>
      <c r="T297" s="65"/>
    </row>
    <row r="298" spans="2:20" ht="21">
      <c r="B298" s="63"/>
      <c r="C298" s="58"/>
      <c r="D298" s="25" t="str">
        <f t="shared" si="17"/>
        <v>Capricorn9°</v>
      </c>
      <c r="E298" s="26">
        <f t="shared" si="19"/>
        <v>280</v>
      </c>
      <c r="F298" s="27" t="s">
        <v>81</v>
      </c>
      <c r="G298" s="27" t="s">
        <v>192</v>
      </c>
      <c r="H298" s="28" t="s">
        <v>45</v>
      </c>
      <c r="I298" s="27" t="s">
        <v>168</v>
      </c>
      <c r="J298" s="29">
        <v>70</v>
      </c>
      <c r="K298" s="60"/>
      <c r="L298" s="25" t="str">
        <f t="shared" si="18"/>
        <v>Cancer9°</v>
      </c>
      <c r="M298" s="53">
        <f t="shared" si="16"/>
        <v>261</v>
      </c>
      <c r="N298" s="41" t="s">
        <v>94</v>
      </c>
      <c r="O298" s="41" t="s">
        <v>191</v>
      </c>
      <c r="P298" s="42" t="s">
        <v>231</v>
      </c>
      <c r="Q298" s="41" t="s">
        <v>159</v>
      </c>
      <c r="R298" s="43">
        <v>200</v>
      </c>
      <c r="S298" s="40"/>
      <c r="T298" s="65"/>
    </row>
    <row r="299" spans="2:20" ht="21">
      <c r="B299" s="63"/>
      <c r="C299" s="58"/>
      <c r="D299" s="25" t="str">
        <f t="shared" si="17"/>
        <v>Capricorn10°</v>
      </c>
      <c r="E299" s="26">
        <f t="shared" si="19"/>
        <v>281</v>
      </c>
      <c r="F299" s="27" t="s">
        <v>81</v>
      </c>
      <c r="G299" s="27" t="s">
        <v>194</v>
      </c>
      <c r="H299" s="28" t="s">
        <v>46</v>
      </c>
      <c r="I299" s="27" t="s">
        <v>169</v>
      </c>
      <c r="J299" s="29">
        <v>80</v>
      </c>
      <c r="K299" s="60"/>
      <c r="L299" s="25" t="str">
        <f t="shared" si="18"/>
        <v>Cancer10°</v>
      </c>
      <c r="M299" s="53">
        <f t="shared" si="16"/>
        <v>260</v>
      </c>
      <c r="N299" s="41" t="s">
        <v>94</v>
      </c>
      <c r="O299" s="41" t="s">
        <v>193</v>
      </c>
      <c r="P299" s="42" t="s">
        <v>234</v>
      </c>
      <c r="Q299" s="41" t="s">
        <v>158</v>
      </c>
      <c r="R299" s="43">
        <v>100</v>
      </c>
      <c r="S299" s="40"/>
      <c r="T299" s="65"/>
    </row>
    <row r="300" spans="2:20" ht="21">
      <c r="B300" s="63"/>
      <c r="C300" s="58"/>
      <c r="D300" s="25" t="str">
        <f t="shared" si="17"/>
        <v>Capricorn11°</v>
      </c>
      <c r="E300" s="26">
        <f t="shared" si="19"/>
        <v>282</v>
      </c>
      <c r="F300" s="27" t="s">
        <v>81</v>
      </c>
      <c r="G300" s="27" t="s">
        <v>196</v>
      </c>
      <c r="H300" s="28" t="s">
        <v>44</v>
      </c>
      <c r="I300" s="27" t="s">
        <v>170</v>
      </c>
      <c r="J300" s="29">
        <v>90</v>
      </c>
      <c r="K300" s="60"/>
      <c r="L300" s="25" t="str">
        <f t="shared" si="18"/>
        <v>Cancer11°</v>
      </c>
      <c r="M300" s="53">
        <f t="shared" si="16"/>
        <v>259</v>
      </c>
      <c r="N300" s="41" t="s">
        <v>94</v>
      </c>
      <c r="O300" s="41" t="s">
        <v>195</v>
      </c>
      <c r="P300" s="42" t="s">
        <v>105</v>
      </c>
      <c r="Q300" s="41" t="s">
        <v>157</v>
      </c>
      <c r="R300" s="43">
        <v>90</v>
      </c>
      <c r="S300" s="40"/>
      <c r="T300" s="65"/>
    </row>
    <row r="301" spans="2:20" ht="21">
      <c r="B301" s="63"/>
      <c r="C301" s="58"/>
      <c r="D301" s="25" t="str">
        <f t="shared" si="17"/>
        <v>Capricorn12°</v>
      </c>
      <c r="E301" s="26">
        <f t="shared" si="19"/>
        <v>283</v>
      </c>
      <c r="F301" s="27" t="s">
        <v>81</v>
      </c>
      <c r="G301" s="27" t="s">
        <v>198</v>
      </c>
      <c r="H301" s="28" t="s">
        <v>41</v>
      </c>
      <c r="I301" s="27" t="s">
        <v>171</v>
      </c>
      <c r="J301" s="29">
        <v>100</v>
      </c>
      <c r="K301" s="60"/>
      <c r="L301" s="25" t="str">
        <f t="shared" si="18"/>
        <v>Cancer12°</v>
      </c>
      <c r="M301" s="53">
        <f t="shared" si="16"/>
        <v>258</v>
      </c>
      <c r="N301" s="41" t="s">
        <v>94</v>
      </c>
      <c r="O301" s="41" t="s">
        <v>197</v>
      </c>
      <c r="P301" s="42" t="s">
        <v>104</v>
      </c>
      <c r="Q301" s="41" t="s">
        <v>156</v>
      </c>
      <c r="R301" s="43">
        <v>80</v>
      </c>
      <c r="S301" s="40"/>
      <c r="T301" s="65"/>
    </row>
    <row r="302" spans="2:20" ht="21">
      <c r="B302" s="63"/>
      <c r="C302" s="58"/>
      <c r="D302" s="25" t="str">
        <f t="shared" si="17"/>
        <v>Capricorn13°</v>
      </c>
      <c r="E302" s="26">
        <f t="shared" si="19"/>
        <v>284</v>
      </c>
      <c r="F302" s="27" t="s">
        <v>81</v>
      </c>
      <c r="G302" s="27" t="s">
        <v>200</v>
      </c>
      <c r="H302" s="28" t="s">
        <v>42</v>
      </c>
      <c r="I302" s="27" t="s">
        <v>172</v>
      </c>
      <c r="J302" s="29">
        <v>200</v>
      </c>
      <c r="K302" s="60"/>
      <c r="L302" s="25" t="str">
        <f t="shared" si="18"/>
        <v>Cancer13°</v>
      </c>
      <c r="M302" s="53">
        <f t="shared" si="16"/>
        <v>257</v>
      </c>
      <c r="N302" s="41" t="s">
        <v>94</v>
      </c>
      <c r="O302" s="41" t="s">
        <v>199</v>
      </c>
      <c r="P302" s="42" t="s">
        <v>103</v>
      </c>
      <c r="Q302" s="41" t="s">
        <v>155</v>
      </c>
      <c r="R302" s="43">
        <v>70</v>
      </c>
      <c r="S302" s="40"/>
      <c r="T302" s="65"/>
    </row>
    <row r="303" spans="2:20" ht="21">
      <c r="B303" s="63"/>
      <c r="C303" s="58"/>
      <c r="D303" s="25" t="str">
        <f t="shared" si="17"/>
        <v>Capricorn14°</v>
      </c>
      <c r="E303" s="26">
        <f t="shared" si="19"/>
        <v>285</v>
      </c>
      <c r="F303" s="27" t="s">
        <v>81</v>
      </c>
      <c r="G303" s="27" t="s">
        <v>202</v>
      </c>
      <c r="H303" s="28" t="s">
        <v>43</v>
      </c>
      <c r="I303" s="27" t="s">
        <v>173</v>
      </c>
      <c r="J303" s="29">
        <v>300</v>
      </c>
      <c r="K303" s="60"/>
      <c r="L303" s="25" t="str">
        <f t="shared" si="18"/>
        <v>Cancer14°</v>
      </c>
      <c r="M303" s="53">
        <f t="shared" si="16"/>
        <v>256</v>
      </c>
      <c r="N303" s="41" t="s">
        <v>94</v>
      </c>
      <c r="O303" s="41" t="s">
        <v>201</v>
      </c>
      <c r="P303" s="42" t="s">
        <v>102</v>
      </c>
      <c r="Q303" s="41" t="s">
        <v>154</v>
      </c>
      <c r="R303" s="43">
        <v>60</v>
      </c>
      <c r="S303" s="40"/>
      <c r="T303" s="65"/>
    </row>
    <row r="304" spans="2:20" ht="21">
      <c r="B304" s="63"/>
      <c r="C304" s="58"/>
      <c r="D304" s="25" t="str">
        <f t="shared" si="17"/>
        <v>Capricorn15°</v>
      </c>
      <c r="E304" s="26">
        <f t="shared" si="19"/>
        <v>286</v>
      </c>
      <c r="F304" s="27" t="s">
        <v>81</v>
      </c>
      <c r="G304" s="27" t="s">
        <v>204</v>
      </c>
      <c r="H304" s="28" t="s">
        <v>34</v>
      </c>
      <c r="I304" s="27" t="s">
        <v>174</v>
      </c>
      <c r="J304" s="29">
        <v>400</v>
      </c>
      <c r="K304" s="60"/>
      <c r="L304" s="25" t="str">
        <f t="shared" si="18"/>
        <v>Cancer15°</v>
      </c>
      <c r="M304" s="53">
        <f t="shared" si="16"/>
        <v>255</v>
      </c>
      <c r="N304" s="41" t="s">
        <v>94</v>
      </c>
      <c r="O304" s="41" t="s">
        <v>203</v>
      </c>
      <c r="P304" s="42" t="s">
        <v>101</v>
      </c>
      <c r="Q304" s="41" t="s">
        <v>153</v>
      </c>
      <c r="R304" s="43">
        <v>50</v>
      </c>
      <c r="S304" s="40"/>
      <c r="T304" s="65"/>
    </row>
    <row r="305" spans="2:20" ht="21">
      <c r="B305" s="63"/>
      <c r="C305" s="58"/>
      <c r="D305" s="25" t="str">
        <f t="shared" si="17"/>
        <v>Capricorn16°</v>
      </c>
      <c r="E305" s="26">
        <f t="shared" si="19"/>
        <v>287</v>
      </c>
      <c r="F305" s="27" t="s">
        <v>81</v>
      </c>
      <c r="G305" s="27" t="s">
        <v>206</v>
      </c>
      <c r="H305" s="28" t="s">
        <v>19</v>
      </c>
      <c r="I305" s="27" t="s">
        <v>214</v>
      </c>
      <c r="J305" s="29">
        <v>1</v>
      </c>
      <c r="K305" s="60"/>
      <c r="L305" s="25" t="str">
        <f t="shared" si="18"/>
        <v>Cancer16°</v>
      </c>
      <c r="M305" s="53">
        <f t="shared" si="16"/>
        <v>254</v>
      </c>
      <c r="N305" s="41" t="s">
        <v>94</v>
      </c>
      <c r="O305" s="41" t="s">
        <v>205</v>
      </c>
      <c r="P305" s="42" t="s">
        <v>100</v>
      </c>
      <c r="Q305" s="41" t="s">
        <v>152</v>
      </c>
      <c r="R305" s="43">
        <v>40</v>
      </c>
      <c r="S305" s="40"/>
      <c r="T305" s="65"/>
    </row>
    <row r="306" spans="2:20" ht="21">
      <c r="B306" s="63"/>
      <c r="C306" s="58"/>
      <c r="D306" s="25" t="str">
        <f t="shared" si="17"/>
        <v>Capricorn17°</v>
      </c>
      <c r="E306" s="26">
        <f t="shared" si="19"/>
        <v>288</v>
      </c>
      <c r="F306" s="27" t="s">
        <v>81</v>
      </c>
      <c r="G306" s="27" t="s">
        <v>208</v>
      </c>
      <c r="H306" s="28" t="s">
        <v>27</v>
      </c>
      <c r="I306" s="27" t="s">
        <v>215</v>
      </c>
      <c r="J306" s="29">
        <v>2</v>
      </c>
      <c r="K306" s="60"/>
      <c r="L306" s="25" t="str">
        <f t="shared" si="18"/>
        <v>Cancer17°</v>
      </c>
      <c r="M306" s="53">
        <f t="shared" si="16"/>
        <v>253</v>
      </c>
      <c r="N306" s="41" t="s">
        <v>94</v>
      </c>
      <c r="O306" s="41" t="s">
        <v>207</v>
      </c>
      <c r="P306" s="42" t="s">
        <v>233</v>
      </c>
      <c r="Q306" s="41" t="s">
        <v>151</v>
      </c>
      <c r="R306" s="43">
        <v>30</v>
      </c>
      <c r="S306" s="40"/>
      <c r="T306" s="65"/>
    </row>
    <row r="307" spans="2:20" ht="21">
      <c r="B307" s="63"/>
      <c r="C307" s="58"/>
      <c r="D307" s="25" t="str">
        <f t="shared" si="17"/>
        <v>Capricorn18°</v>
      </c>
      <c r="E307" s="26">
        <f t="shared" si="19"/>
        <v>289</v>
      </c>
      <c r="F307" s="27" t="s">
        <v>81</v>
      </c>
      <c r="G307" s="27" t="s">
        <v>210</v>
      </c>
      <c r="H307" s="28" t="s">
        <v>28</v>
      </c>
      <c r="I307" s="27" t="s">
        <v>216</v>
      </c>
      <c r="J307" s="29">
        <v>3</v>
      </c>
      <c r="K307" s="60"/>
      <c r="L307" s="25" t="str">
        <f t="shared" si="18"/>
        <v>Cancer18°</v>
      </c>
      <c r="M307" s="53">
        <f t="shared" si="16"/>
        <v>252</v>
      </c>
      <c r="N307" s="41" t="s">
        <v>94</v>
      </c>
      <c r="O307" s="41" t="s">
        <v>209</v>
      </c>
      <c r="P307" s="42" t="s">
        <v>232</v>
      </c>
      <c r="Q307" s="41" t="s">
        <v>150</v>
      </c>
      <c r="R307" s="43">
        <v>20</v>
      </c>
      <c r="S307" s="40"/>
      <c r="T307" s="65"/>
    </row>
    <row r="308" spans="2:20" ht="21">
      <c r="B308" s="63"/>
      <c r="C308" s="58"/>
      <c r="D308" s="25" t="str">
        <f t="shared" si="17"/>
        <v>Capricorn19°</v>
      </c>
      <c r="E308" s="26">
        <f t="shared" si="19"/>
        <v>290</v>
      </c>
      <c r="F308" s="27" t="s">
        <v>81</v>
      </c>
      <c r="G308" s="27" t="s">
        <v>212</v>
      </c>
      <c r="H308" s="28" t="s">
        <v>29</v>
      </c>
      <c r="I308" s="27" t="s">
        <v>217</v>
      </c>
      <c r="J308" s="29">
        <v>4</v>
      </c>
      <c r="K308" s="60"/>
      <c r="L308" s="25" t="str">
        <f t="shared" si="18"/>
        <v>Cancer19°</v>
      </c>
      <c r="M308" s="53">
        <f t="shared" si="16"/>
        <v>251</v>
      </c>
      <c r="N308" s="41" t="s">
        <v>94</v>
      </c>
      <c r="O308" s="41" t="s">
        <v>211</v>
      </c>
      <c r="P308" s="42" t="s">
        <v>99</v>
      </c>
      <c r="Q308" s="41" t="s">
        <v>149</v>
      </c>
      <c r="R308" s="43">
        <v>10</v>
      </c>
      <c r="S308" s="40"/>
      <c r="T308" s="65"/>
    </row>
    <row r="309" spans="2:20" ht="21">
      <c r="B309" s="63"/>
      <c r="C309" s="58"/>
      <c r="D309" s="25" t="str">
        <f t="shared" si="17"/>
        <v>Capricorn20°</v>
      </c>
      <c r="E309" s="26">
        <f t="shared" si="19"/>
        <v>291</v>
      </c>
      <c r="F309" s="27" t="s">
        <v>81</v>
      </c>
      <c r="G309" s="27" t="s">
        <v>53</v>
      </c>
      <c r="H309" s="28" t="s">
        <v>24</v>
      </c>
      <c r="I309" s="27" t="s">
        <v>218</v>
      </c>
      <c r="J309" s="29">
        <v>5</v>
      </c>
      <c r="K309" s="60"/>
      <c r="L309" s="25" t="str">
        <f t="shared" si="18"/>
        <v>Cancer20°</v>
      </c>
      <c r="M309" s="53">
        <f t="shared" si="16"/>
        <v>250</v>
      </c>
      <c r="N309" s="41" t="s">
        <v>94</v>
      </c>
      <c r="O309" s="41" t="s">
        <v>213</v>
      </c>
      <c r="P309" s="42" t="s">
        <v>98</v>
      </c>
      <c r="Q309" s="41" t="s">
        <v>148</v>
      </c>
      <c r="R309" s="43">
        <v>9</v>
      </c>
      <c r="S309" s="40"/>
      <c r="T309" s="65"/>
    </row>
    <row r="310" spans="2:20" ht="21">
      <c r="B310" s="63"/>
      <c r="C310" s="58"/>
      <c r="D310" s="25" t="str">
        <f t="shared" si="17"/>
        <v>Capricorn21°</v>
      </c>
      <c r="E310" s="26">
        <f t="shared" si="19"/>
        <v>292</v>
      </c>
      <c r="F310" s="27" t="s">
        <v>81</v>
      </c>
      <c r="G310" s="27" t="s">
        <v>55</v>
      </c>
      <c r="H310" s="28" t="s">
        <v>26</v>
      </c>
      <c r="I310" s="27" t="s">
        <v>219</v>
      </c>
      <c r="J310" s="29">
        <v>6</v>
      </c>
      <c r="K310" s="60"/>
      <c r="L310" s="25" t="str">
        <f t="shared" si="18"/>
        <v>Cancer21°</v>
      </c>
      <c r="M310" s="53">
        <f t="shared" si="16"/>
        <v>249</v>
      </c>
      <c r="N310" s="41" t="s">
        <v>94</v>
      </c>
      <c r="O310" s="41" t="s">
        <v>54</v>
      </c>
      <c r="P310" s="42" t="s">
        <v>32</v>
      </c>
      <c r="Q310" s="41" t="s">
        <v>147</v>
      </c>
      <c r="R310" s="43">
        <v>8</v>
      </c>
      <c r="S310" s="40"/>
      <c r="T310" s="65"/>
    </row>
    <row r="311" spans="2:20" ht="21">
      <c r="B311" s="63"/>
      <c r="C311" s="58"/>
      <c r="D311" s="25" t="str">
        <f t="shared" si="17"/>
        <v>Capricorn22°</v>
      </c>
      <c r="E311" s="26">
        <f t="shared" si="19"/>
        <v>293</v>
      </c>
      <c r="F311" s="27" t="s">
        <v>81</v>
      </c>
      <c r="G311" s="27" t="s">
        <v>57</v>
      </c>
      <c r="H311" s="28" t="s">
        <v>31</v>
      </c>
      <c r="I311" s="27" t="s">
        <v>220</v>
      </c>
      <c r="J311" s="29">
        <v>7</v>
      </c>
      <c r="K311" s="60"/>
      <c r="L311" s="25" t="str">
        <f t="shared" si="18"/>
        <v>Cancer22°</v>
      </c>
      <c r="M311" s="53">
        <f t="shared" si="16"/>
        <v>248</v>
      </c>
      <c r="N311" s="41" t="s">
        <v>94</v>
      </c>
      <c r="O311" s="41" t="s">
        <v>56</v>
      </c>
      <c r="P311" s="42" t="s">
        <v>30</v>
      </c>
      <c r="Q311" s="41" t="s">
        <v>146</v>
      </c>
      <c r="R311" s="43">
        <v>7</v>
      </c>
      <c r="S311" s="40"/>
      <c r="T311" s="65"/>
    </row>
    <row r="312" spans="2:20" ht="21">
      <c r="B312" s="63"/>
      <c r="C312" s="58"/>
      <c r="D312" s="25" t="str">
        <f t="shared" si="17"/>
        <v>Capricorn23°</v>
      </c>
      <c r="E312" s="26">
        <f t="shared" si="19"/>
        <v>294</v>
      </c>
      <c r="F312" s="27" t="s">
        <v>81</v>
      </c>
      <c r="G312" s="27" t="s">
        <v>59</v>
      </c>
      <c r="H312" s="28" t="s">
        <v>33</v>
      </c>
      <c r="I312" s="27" t="s">
        <v>221</v>
      </c>
      <c r="J312" s="29">
        <v>8</v>
      </c>
      <c r="K312" s="60"/>
      <c r="L312" s="25" t="str">
        <f t="shared" si="18"/>
        <v>Cancer23°</v>
      </c>
      <c r="M312" s="53">
        <f t="shared" si="16"/>
        <v>247</v>
      </c>
      <c r="N312" s="41" t="s">
        <v>94</v>
      </c>
      <c r="O312" s="41" t="s">
        <v>58</v>
      </c>
      <c r="P312" s="42" t="s">
        <v>25</v>
      </c>
      <c r="Q312" s="41" t="s">
        <v>145</v>
      </c>
      <c r="R312" s="43">
        <v>6</v>
      </c>
      <c r="S312" s="40"/>
      <c r="T312" s="65"/>
    </row>
    <row r="313" spans="2:20" ht="21">
      <c r="B313" s="63"/>
      <c r="C313" s="58"/>
      <c r="D313" s="25" t="str">
        <f t="shared" si="17"/>
        <v>Capricorn24°</v>
      </c>
      <c r="E313" s="26">
        <f t="shared" si="19"/>
        <v>295</v>
      </c>
      <c r="F313" s="27" t="s">
        <v>81</v>
      </c>
      <c r="G313" s="27" t="s">
        <v>61</v>
      </c>
      <c r="H313" s="28" t="s">
        <v>235</v>
      </c>
      <c r="I313" s="27" t="s">
        <v>222</v>
      </c>
      <c r="J313" s="29">
        <v>9</v>
      </c>
      <c r="K313" s="60"/>
      <c r="L313" s="25" t="str">
        <f t="shared" si="18"/>
        <v>Cancer24°</v>
      </c>
      <c r="M313" s="53">
        <f t="shared" si="16"/>
        <v>246</v>
      </c>
      <c r="N313" s="41" t="s">
        <v>94</v>
      </c>
      <c r="O313" s="41" t="s">
        <v>60</v>
      </c>
      <c r="P313" s="42" t="s">
        <v>23</v>
      </c>
      <c r="Q313" s="41" t="s">
        <v>144</v>
      </c>
      <c r="R313" s="43">
        <v>5</v>
      </c>
      <c r="S313" s="40"/>
      <c r="T313" s="65"/>
    </row>
    <row r="314" spans="2:20" ht="21">
      <c r="B314" s="63"/>
      <c r="C314" s="58"/>
      <c r="D314" s="25" t="str">
        <f t="shared" si="17"/>
        <v>Capricorn25°</v>
      </c>
      <c r="E314" s="26">
        <f t="shared" si="19"/>
        <v>296</v>
      </c>
      <c r="F314" s="27" t="s">
        <v>81</v>
      </c>
      <c r="G314" s="27" t="s">
        <v>63</v>
      </c>
      <c r="H314" s="28" t="s">
        <v>35</v>
      </c>
      <c r="I314" s="27" t="s">
        <v>223</v>
      </c>
      <c r="J314" s="29">
        <v>10</v>
      </c>
      <c r="K314" s="60"/>
      <c r="L314" s="25" t="str">
        <f t="shared" si="18"/>
        <v>Cancer25°</v>
      </c>
      <c r="M314" s="53">
        <f t="shared" si="16"/>
        <v>245</v>
      </c>
      <c r="N314" s="41" t="s">
        <v>94</v>
      </c>
      <c r="O314" s="41" t="s">
        <v>62</v>
      </c>
      <c r="P314" s="42" t="s">
        <v>22</v>
      </c>
      <c r="Q314" s="41" t="s">
        <v>143</v>
      </c>
      <c r="R314" s="43">
        <v>4</v>
      </c>
      <c r="S314" s="40"/>
      <c r="T314" s="65"/>
    </row>
    <row r="315" spans="2:20" ht="21">
      <c r="B315" s="63"/>
      <c r="C315" s="58"/>
      <c r="D315" s="25" t="str">
        <f t="shared" si="17"/>
        <v>Capricorn26°</v>
      </c>
      <c r="E315" s="26">
        <f t="shared" si="19"/>
        <v>297</v>
      </c>
      <c r="F315" s="27" t="s">
        <v>81</v>
      </c>
      <c r="G315" s="27" t="s">
        <v>65</v>
      </c>
      <c r="H315" s="28" t="s">
        <v>36</v>
      </c>
      <c r="I315" s="27" t="s">
        <v>224</v>
      </c>
      <c r="J315" s="29">
        <v>20</v>
      </c>
      <c r="K315" s="60"/>
      <c r="L315" s="25" t="str">
        <f t="shared" si="18"/>
        <v>Cancer26°</v>
      </c>
      <c r="M315" s="53">
        <f t="shared" si="16"/>
        <v>244</v>
      </c>
      <c r="N315" s="41" t="s">
        <v>94</v>
      </c>
      <c r="O315" s="41" t="s">
        <v>64</v>
      </c>
      <c r="P315" s="42" t="s">
        <v>21</v>
      </c>
      <c r="Q315" s="41" t="s">
        <v>142</v>
      </c>
      <c r="R315" s="43">
        <v>3</v>
      </c>
      <c r="S315" s="40"/>
      <c r="T315" s="65"/>
    </row>
    <row r="316" spans="2:20" ht="21">
      <c r="B316" s="63"/>
      <c r="C316" s="58"/>
      <c r="D316" s="25" t="str">
        <f t="shared" si="17"/>
        <v>Capricorn27°</v>
      </c>
      <c r="E316" s="26">
        <f t="shared" si="19"/>
        <v>298</v>
      </c>
      <c r="F316" s="27" t="s">
        <v>81</v>
      </c>
      <c r="G316" s="27" t="s">
        <v>67</v>
      </c>
      <c r="H316" s="28" t="s">
        <v>37</v>
      </c>
      <c r="I316" s="27" t="s">
        <v>225</v>
      </c>
      <c r="J316" s="29">
        <v>30</v>
      </c>
      <c r="K316" s="60"/>
      <c r="L316" s="25" t="str">
        <f t="shared" si="18"/>
        <v>Cancer27°</v>
      </c>
      <c r="M316" s="53">
        <f t="shared" si="16"/>
        <v>243</v>
      </c>
      <c r="N316" s="41" t="s">
        <v>94</v>
      </c>
      <c r="O316" s="41" t="s">
        <v>66</v>
      </c>
      <c r="P316" s="42" t="s">
        <v>20</v>
      </c>
      <c r="Q316" s="41" t="s">
        <v>141</v>
      </c>
      <c r="R316" s="43">
        <v>2</v>
      </c>
      <c r="S316" s="40"/>
      <c r="T316" s="65"/>
    </row>
    <row r="317" spans="2:20" ht="21">
      <c r="B317" s="63"/>
      <c r="C317" s="58"/>
      <c r="D317" s="25" t="str">
        <f t="shared" si="17"/>
        <v>Capricorn28°</v>
      </c>
      <c r="E317" s="26">
        <f t="shared" si="19"/>
        <v>299</v>
      </c>
      <c r="F317" s="27" t="s">
        <v>81</v>
      </c>
      <c r="G317" s="27" t="s">
        <v>69</v>
      </c>
      <c r="H317" s="28" t="s">
        <v>38</v>
      </c>
      <c r="I317" s="27" t="s">
        <v>226</v>
      </c>
      <c r="J317" s="29">
        <v>40</v>
      </c>
      <c r="K317" s="60"/>
      <c r="L317" s="25" t="str">
        <f t="shared" si="18"/>
        <v>Cancer28°</v>
      </c>
      <c r="M317" s="53">
        <f t="shared" si="16"/>
        <v>242</v>
      </c>
      <c r="N317" s="41" t="s">
        <v>94</v>
      </c>
      <c r="O317" s="41" t="s">
        <v>68</v>
      </c>
      <c r="P317" s="42" t="s">
        <v>18</v>
      </c>
      <c r="Q317" s="41" t="s">
        <v>140</v>
      </c>
      <c r="R317" s="43">
        <v>1</v>
      </c>
      <c r="S317" s="40"/>
      <c r="T317" s="65"/>
    </row>
    <row r="318" spans="2:20" ht="21">
      <c r="B318" s="63"/>
      <c r="C318" s="58"/>
      <c r="D318" s="25" t="str">
        <f t="shared" si="17"/>
        <v>Capricorn29°</v>
      </c>
      <c r="E318" s="26">
        <f t="shared" si="19"/>
        <v>300</v>
      </c>
      <c r="F318" s="27" t="s">
        <v>81</v>
      </c>
      <c r="G318" s="27" t="s">
        <v>71</v>
      </c>
      <c r="H318" s="28" t="s">
        <v>39</v>
      </c>
      <c r="I318" s="27" t="s">
        <v>227</v>
      </c>
      <c r="J318" s="29">
        <v>50</v>
      </c>
      <c r="K318" s="60"/>
      <c r="L318" s="25" t="str">
        <f t="shared" si="18"/>
        <v>Cancer29°</v>
      </c>
      <c r="M318" s="53">
        <f t="shared" si="16"/>
        <v>241</v>
      </c>
      <c r="N318" s="41" t="s">
        <v>94</v>
      </c>
      <c r="O318" s="41" t="s">
        <v>70</v>
      </c>
      <c r="P318" s="42" t="s">
        <v>107</v>
      </c>
      <c r="Q318" s="41" t="s">
        <v>161</v>
      </c>
      <c r="R318" s="43">
        <v>400</v>
      </c>
      <c r="S318" s="40"/>
      <c r="T318" s="65"/>
    </row>
    <row r="319" spans="2:20" ht="21">
      <c r="B319" s="63"/>
      <c r="C319" s="58"/>
      <c r="D319" s="25" t="str">
        <f t="shared" si="17"/>
        <v>Aquarius0°</v>
      </c>
      <c r="E319" s="26">
        <f t="shared" si="19"/>
        <v>301</v>
      </c>
      <c r="F319" s="27" t="s">
        <v>5</v>
      </c>
      <c r="G319" s="27" t="s">
        <v>237</v>
      </c>
      <c r="H319" s="28" t="s">
        <v>40</v>
      </c>
      <c r="I319" s="27" t="s">
        <v>228</v>
      </c>
      <c r="J319" s="29">
        <v>60</v>
      </c>
      <c r="K319" s="60"/>
      <c r="L319" s="25" t="str">
        <f t="shared" si="18"/>
        <v>Leo0°</v>
      </c>
      <c r="M319" s="53">
        <f t="shared" si="16"/>
        <v>240</v>
      </c>
      <c r="N319" s="41" t="s">
        <v>136</v>
      </c>
      <c r="O319" s="41" t="s">
        <v>51</v>
      </c>
      <c r="P319" s="42" t="s">
        <v>106</v>
      </c>
      <c r="Q319" s="41" t="s">
        <v>160</v>
      </c>
      <c r="R319" s="43">
        <v>300</v>
      </c>
      <c r="S319" s="40"/>
      <c r="T319" s="65"/>
    </row>
    <row r="320" spans="2:20" ht="21">
      <c r="B320" s="63"/>
      <c r="C320" s="58"/>
      <c r="D320" s="25" t="str">
        <f t="shared" si="17"/>
        <v>Aquarius1°</v>
      </c>
      <c r="E320" s="26">
        <f t="shared" si="19"/>
        <v>302</v>
      </c>
      <c r="F320" s="27" t="s">
        <v>82</v>
      </c>
      <c r="G320" s="27" t="s">
        <v>176</v>
      </c>
      <c r="H320" s="28" t="s">
        <v>45</v>
      </c>
      <c r="I320" s="27" t="s">
        <v>168</v>
      </c>
      <c r="J320" s="29">
        <v>70</v>
      </c>
      <c r="K320" s="60"/>
      <c r="L320" s="25" t="str">
        <f t="shared" si="18"/>
        <v>Leo1°</v>
      </c>
      <c r="M320" s="53">
        <f t="shared" si="16"/>
        <v>239</v>
      </c>
      <c r="N320" s="41" t="s">
        <v>136</v>
      </c>
      <c r="O320" s="41" t="s">
        <v>175</v>
      </c>
      <c r="P320" s="42" t="s">
        <v>231</v>
      </c>
      <c r="Q320" s="41" t="s">
        <v>159</v>
      </c>
      <c r="R320" s="43">
        <v>200</v>
      </c>
      <c r="S320" s="40"/>
      <c r="T320" s="65"/>
    </row>
    <row r="321" spans="2:20" ht="21">
      <c r="B321" s="63"/>
      <c r="C321" s="58"/>
      <c r="D321" s="25" t="str">
        <f t="shared" si="17"/>
        <v>Aquarius2°</v>
      </c>
      <c r="E321" s="26">
        <f t="shared" si="19"/>
        <v>303</v>
      </c>
      <c r="F321" s="27" t="s">
        <v>82</v>
      </c>
      <c r="G321" s="27" t="s">
        <v>178</v>
      </c>
      <c r="H321" s="28" t="s">
        <v>46</v>
      </c>
      <c r="I321" s="27" t="s">
        <v>169</v>
      </c>
      <c r="J321" s="29">
        <v>80</v>
      </c>
      <c r="K321" s="60"/>
      <c r="L321" s="25" t="str">
        <f t="shared" si="18"/>
        <v>Leo2°</v>
      </c>
      <c r="M321" s="53">
        <f t="shared" si="16"/>
        <v>238</v>
      </c>
      <c r="N321" s="41" t="s">
        <v>136</v>
      </c>
      <c r="O321" s="41" t="s">
        <v>177</v>
      </c>
      <c r="P321" s="42" t="s">
        <v>234</v>
      </c>
      <c r="Q321" s="41" t="s">
        <v>158</v>
      </c>
      <c r="R321" s="43">
        <v>100</v>
      </c>
      <c r="S321" s="40"/>
      <c r="T321" s="65"/>
    </row>
    <row r="322" spans="2:20" ht="21">
      <c r="B322" s="63"/>
      <c r="C322" s="58"/>
      <c r="D322" s="25" t="str">
        <f t="shared" si="17"/>
        <v>Aquarius3°</v>
      </c>
      <c r="E322" s="26">
        <f t="shared" si="19"/>
        <v>304</v>
      </c>
      <c r="F322" s="27" t="s">
        <v>82</v>
      </c>
      <c r="G322" s="27" t="s">
        <v>180</v>
      </c>
      <c r="H322" s="28" t="s">
        <v>44</v>
      </c>
      <c r="I322" s="27" t="s">
        <v>170</v>
      </c>
      <c r="J322" s="29">
        <v>90</v>
      </c>
      <c r="K322" s="60"/>
      <c r="L322" s="25" t="str">
        <f t="shared" si="18"/>
        <v>Leo3°</v>
      </c>
      <c r="M322" s="53">
        <f t="shared" si="16"/>
        <v>237</v>
      </c>
      <c r="N322" s="41" t="s">
        <v>136</v>
      </c>
      <c r="O322" s="41" t="s">
        <v>179</v>
      </c>
      <c r="P322" s="42" t="s">
        <v>105</v>
      </c>
      <c r="Q322" s="41" t="s">
        <v>157</v>
      </c>
      <c r="R322" s="43">
        <v>90</v>
      </c>
      <c r="S322" s="40"/>
      <c r="T322" s="65"/>
    </row>
    <row r="323" spans="2:20" ht="21">
      <c r="B323" s="63"/>
      <c r="C323" s="58"/>
      <c r="D323" s="25" t="str">
        <f t="shared" si="17"/>
        <v>Aquarius4°</v>
      </c>
      <c r="E323" s="26">
        <f t="shared" si="19"/>
        <v>305</v>
      </c>
      <c r="F323" s="27" t="s">
        <v>82</v>
      </c>
      <c r="G323" s="27" t="s">
        <v>182</v>
      </c>
      <c r="H323" s="28" t="s">
        <v>41</v>
      </c>
      <c r="I323" s="27" t="s">
        <v>171</v>
      </c>
      <c r="J323" s="29">
        <v>100</v>
      </c>
      <c r="K323" s="60"/>
      <c r="L323" s="25" t="str">
        <f t="shared" si="18"/>
        <v>Leo4°</v>
      </c>
      <c r="M323" s="53">
        <f t="shared" si="16"/>
        <v>236</v>
      </c>
      <c r="N323" s="41" t="s">
        <v>136</v>
      </c>
      <c r="O323" s="41" t="s">
        <v>181</v>
      </c>
      <c r="P323" s="42" t="s">
        <v>104</v>
      </c>
      <c r="Q323" s="41" t="s">
        <v>156</v>
      </c>
      <c r="R323" s="43">
        <v>80</v>
      </c>
      <c r="S323" s="40"/>
      <c r="T323" s="65"/>
    </row>
    <row r="324" spans="2:20" ht="21">
      <c r="B324" s="63"/>
      <c r="C324" s="58"/>
      <c r="D324" s="25" t="str">
        <f t="shared" si="17"/>
        <v>Aquarius5°</v>
      </c>
      <c r="E324" s="26">
        <f t="shared" si="19"/>
        <v>306</v>
      </c>
      <c r="F324" s="27" t="s">
        <v>82</v>
      </c>
      <c r="G324" s="27" t="s">
        <v>184</v>
      </c>
      <c r="H324" s="28" t="s">
        <v>42</v>
      </c>
      <c r="I324" s="27" t="s">
        <v>172</v>
      </c>
      <c r="J324" s="29">
        <v>200</v>
      </c>
      <c r="K324" s="60"/>
      <c r="L324" s="25" t="str">
        <f t="shared" si="18"/>
        <v>Leo5°</v>
      </c>
      <c r="M324" s="53">
        <f t="shared" si="16"/>
        <v>235</v>
      </c>
      <c r="N324" s="41" t="s">
        <v>136</v>
      </c>
      <c r="O324" s="41" t="s">
        <v>183</v>
      </c>
      <c r="P324" s="42" t="s">
        <v>103</v>
      </c>
      <c r="Q324" s="41" t="s">
        <v>155</v>
      </c>
      <c r="R324" s="43">
        <v>70</v>
      </c>
      <c r="S324" s="40"/>
      <c r="T324" s="65"/>
    </row>
    <row r="325" spans="2:20" ht="21">
      <c r="B325" s="63"/>
      <c r="C325" s="58"/>
      <c r="D325" s="25" t="str">
        <f t="shared" si="17"/>
        <v>Aquarius6°</v>
      </c>
      <c r="E325" s="26">
        <f t="shared" si="19"/>
        <v>307</v>
      </c>
      <c r="F325" s="27" t="s">
        <v>82</v>
      </c>
      <c r="G325" s="27" t="s">
        <v>186</v>
      </c>
      <c r="H325" s="28" t="s">
        <v>43</v>
      </c>
      <c r="I325" s="27" t="s">
        <v>173</v>
      </c>
      <c r="J325" s="29">
        <v>300</v>
      </c>
      <c r="K325" s="60"/>
      <c r="L325" s="25" t="str">
        <f t="shared" si="18"/>
        <v>Leo6°</v>
      </c>
      <c r="M325" s="53">
        <f t="shared" si="16"/>
        <v>234</v>
      </c>
      <c r="N325" s="41" t="s">
        <v>136</v>
      </c>
      <c r="O325" s="41" t="s">
        <v>185</v>
      </c>
      <c r="P325" s="42" t="s">
        <v>102</v>
      </c>
      <c r="Q325" s="41" t="s">
        <v>154</v>
      </c>
      <c r="R325" s="43">
        <v>60</v>
      </c>
      <c r="S325" s="40"/>
      <c r="T325" s="65"/>
    </row>
    <row r="326" spans="2:20" ht="21">
      <c r="B326" s="63"/>
      <c r="C326" s="58"/>
      <c r="D326" s="25" t="str">
        <f t="shared" si="17"/>
        <v>Aquarius7°</v>
      </c>
      <c r="E326" s="26">
        <f t="shared" si="19"/>
        <v>308</v>
      </c>
      <c r="F326" s="27" t="s">
        <v>82</v>
      </c>
      <c r="G326" s="27" t="s">
        <v>188</v>
      </c>
      <c r="H326" s="28" t="s">
        <v>34</v>
      </c>
      <c r="I326" s="27" t="s">
        <v>174</v>
      </c>
      <c r="J326" s="29">
        <v>400</v>
      </c>
      <c r="K326" s="60"/>
      <c r="L326" s="25" t="str">
        <f t="shared" si="18"/>
        <v>Leo7°</v>
      </c>
      <c r="M326" s="53">
        <f t="shared" si="16"/>
        <v>233</v>
      </c>
      <c r="N326" s="41" t="s">
        <v>136</v>
      </c>
      <c r="O326" s="41" t="s">
        <v>187</v>
      </c>
      <c r="P326" s="42" t="s">
        <v>101</v>
      </c>
      <c r="Q326" s="41" t="s">
        <v>153</v>
      </c>
      <c r="R326" s="43">
        <v>50</v>
      </c>
      <c r="S326" s="40"/>
      <c r="T326" s="65"/>
    </row>
    <row r="327" spans="2:20" ht="21">
      <c r="B327" s="63"/>
      <c r="C327" s="58"/>
      <c r="D327" s="25" t="str">
        <f t="shared" si="17"/>
        <v>Aquarius8°</v>
      </c>
      <c r="E327" s="26">
        <f t="shared" si="19"/>
        <v>309</v>
      </c>
      <c r="F327" s="27" t="s">
        <v>82</v>
      </c>
      <c r="G327" s="27" t="s">
        <v>190</v>
      </c>
      <c r="H327" s="28" t="s">
        <v>19</v>
      </c>
      <c r="I327" s="27" t="s">
        <v>214</v>
      </c>
      <c r="J327" s="29">
        <v>1</v>
      </c>
      <c r="K327" s="60"/>
      <c r="L327" s="25" t="str">
        <f t="shared" si="18"/>
        <v>Leo8°</v>
      </c>
      <c r="M327" s="53">
        <f t="shared" si="16"/>
        <v>232</v>
      </c>
      <c r="N327" s="41" t="s">
        <v>136</v>
      </c>
      <c r="O327" s="41" t="s">
        <v>189</v>
      </c>
      <c r="P327" s="42" t="s">
        <v>100</v>
      </c>
      <c r="Q327" s="41" t="s">
        <v>152</v>
      </c>
      <c r="R327" s="43">
        <v>40</v>
      </c>
      <c r="S327" s="40"/>
      <c r="T327" s="65"/>
    </row>
    <row r="328" spans="2:20" ht="21">
      <c r="B328" s="63"/>
      <c r="C328" s="58"/>
      <c r="D328" s="25" t="str">
        <f t="shared" si="17"/>
        <v>Aquarius9°</v>
      </c>
      <c r="E328" s="26">
        <f t="shared" si="19"/>
        <v>310</v>
      </c>
      <c r="F328" s="27" t="s">
        <v>82</v>
      </c>
      <c r="G328" s="27" t="s">
        <v>192</v>
      </c>
      <c r="H328" s="28" t="s">
        <v>27</v>
      </c>
      <c r="I328" s="27" t="s">
        <v>215</v>
      </c>
      <c r="J328" s="29">
        <v>2</v>
      </c>
      <c r="K328" s="60"/>
      <c r="L328" s="25" t="str">
        <f t="shared" si="18"/>
        <v>Leo9°</v>
      </c>
      <c r="M328" s="53">
        <f t="shared" si="16"/>
        <v>231</v>
      </c>
      <c r="N328" s="41" t="s">
        <v>136</v>
      </c>
      <c r="O328" s="41" t="s">
        <v>191</v>
      </c>
      <c r="P328" s="42" t="s">
        <v>233</v>
      </c>
      <c r="Q328" s="41" t="s">
        <v>151</v>
      </c>
      <c r="R328" s="43">
        <v>30</v>
      </c>
      <c r="S328" s="40"/>
      <c r="T328" s="65"/>
    </row>
    <row r="329" spans="2:20" ht="21">
      <c r="B329" s="63"/>
      <c r="C329" s="58"/>
      <c r="D329" s="25" t="str">
        <f t="shared" si="17"/>
        <v>Aquarius10°</v>
      </c>
      <c r="E329" s="26">
        <f t="shared" si="19"/>
        <v>311</v>
      </c>
      <c r="F329" s="27" t="s">
        <v>82</v>
      </c>
      <c r="G329" s="27" t="s">
        <v>194</v>
      </c>
      <c r="H329" s="28" t="s">
        <v>28</v>
      </c>
      <c r="I329" s="27" t="s">
        <v>216</v>
      </c>
      <c r="J329" s="29">
        <v>3</v>
      </c>
      <c r="K329" s="60"/>
      <c r="L329" s="25" t="str">
        <f t="shared" si="18"/>
        <v>Leo10°</v>
      </c>
      <c r="M329" s="53">
        <f t="shared" ref="M329:M378" si="20">M328-1</f>
        <v>230</v>
      </c>
      <c r="N329" s="41" t="s">
        <v>136</v>
      </c>
      <c r="O329" s="41" t="s">
        <v>193</v>
      </c>
      <c r="P329" s="42" t="s">
        <v>232</v>
      </c>
      <c r="Q329" s="41" t="s">
        <v>150</v>
      </c>
      <c r="R329" s="43">
        <v>20</v>
      </c>
      <c r="S329" s="40"/>
      <c r="T329" s="65"/>
    </row>
    <row r="330" spans="2:20" ht="21">
      <c r="B330" s="63"/>
      <c r="C330" s="58"/>
      <c r="D330" s="25" t="str">
        <f t="shared" si="17"/>
        <v>Aquarius11°</v>
      </c>
      <c r="E330" s="26">
        <f t="shared" si="19"/>
        <v>312</v>
      </c>
      <c r="F330" s="27" t="s">
        <v>82</v>
      </c>
      <c r="G330" s="27" t="s">
        <v>196</v>
      </c>
      <c r="H330" s="28" t="s">
        <v>29</v>
      </c>
      <c r="I330" s="27" t="s">
        <v>217</v>
      </c>
      <c r="J330" s="29">
        <v>4</v>
      </c>
      <c r="K330" s="60"/>
      <c r="L330" s="25" t="str">
        <f t="shared" si="18"/>
        <v>Leo11°</v>
      </c>
      <c r="M330" s="53">
        <f t="shared" si="20"/>
        <v>229</v>
      </c>
      <c r="N330" s="41" t="s">
        <v>136</v>
      </c>
      <c r="O330" s="41" t="s">
        <v>195</v>
      </c>
      <c r="P330" s="42" t="s">
        <v>99</v>
      </c>
      <c r="Q330" s="41" t="s">
        <v>149</v>
      </c>
      <c r="R330" s="43">
        <v>10</v>
      </c>
      <c r="S330" s="40"/>
      <c r="T330" s="65"/>
    </row>
    <row r="331" spans="2:20" ht="21">
      <c r="B331" s="63"/>
      <c r="C331" s="58"/>
      <c r="D331" s="25" t="str">
        <f t="shared" si="17"/>
        <v>Aquarius12°</v>
      </c>
      <c r="E331" s="26">
        <f t="shared" si="19"/>
        <v>313</v>
      </c>
      <c r="F331" s="27" t="s">
        <v>82</v>
      </c>
      <c r="G331" s="27" t="s">
        <v>198</v>
      </c>
      <c r="H331" s="28" t="s">
        <v>24</v>
      </c>
      <c r="I331" s="27" t="s">
        <v>218</v>
      </c>
      <c r="J331" s="29">
        <v>5</v>
      </c>
      <c r="K331" s="60"/>
      <c r="L331" s="25" t="str">
        <f t="shared" si="18"/>
        <v>Leo12°</v>
      </c>
      <c r="M331" s="53">
        <f t="shared" si="20"/>
        <v>228</v>
      </c>
      <c r="N331" s="41" t="s">
        <v>136</v>
      </c>
      <c r="O331" s="41" t="s">
        <v>197</v>
      </c>
      <c r="P331" s="42" t="s">
        <v>98</v>
      </c>
      <c r="Q331" s="41" t="s">
        <v>148</v>
      </c>
      <c r="R331" s="43">
        <v>9</v>
      </c>
      <c r="S331" s="40"/>
      <c r="T331" s="65"/>
    </row>
    <row r="332" spans="2:20" ht="21">
      <c r="B332" s="63"/>
      <c r="C332" s="58"/>
      <c r="D332" s="25" t="str">
        <f t="shared" si="17"/>
        <v>Aquarius13°</v>
      </c>
      <c r="E332" s="26">
        <f t="shared" si="19"/>
        <v>314</v>
      </c>
      <c r="F332" s="27" t="s">
        <v>82</v>
      </c>
      <c r="G332" s="27" t="s">
        <v>200</v>
      </c>
      <c r="H332" s="28" t="s">
        <v>26</v>
      </c>
      <c r="I332" s="27" t="s">
        <v>219</v>
      </c>
      <c r="J332" s="29">
        <v>6</v>
      </c>
      <c r="K332" s="60"/>
      <c r="L332" s="25" t="str">
        <f t="shared" si="18"/>
        <v>Leo13°</v>
      </c>
      <c r="M332" s="53">
        <f t="shared" si="20"/>
        <v>227</v>
      </c>
      <c r="N332" s="41" t="s">
        <v>136</v>
      </c>
      <c r="O332" s="41" t="s">
        <v>199</v>
      </c>
      <c r="P332" s="42" t="s">
        <v>32</v>
      </c>
      <c r="Q332" s="41" t="s">
        <v>147</v>
      </c>
      <c r="R332" s="43">
        <v>8</v>
      </c>
      <c r="S332" s="40"/>
      <c r="T332" s="65"/>
    </row>
    <row r="333" spans="2:20" ht="21">
      <c r="B333" s="63"/>
      <c r="C333" s="58"/>
      <c r="D333" s="25" t="str">
        <f t="shared" si="17"/>
        <v>Aquarius14°</v>
      </c>
      <c r="E333" s="26">
        <f t="shared" si="19"/>
        <v>315</v>
      </c>
      <c r="F333" s="27" t="s">
        <v>82</v>
      </c>
      <c r="G333" s="27" t="s">
        <v>202</v>
      </c>
      <c r="H333" s="28" t="s">
        <v>31</v>
      </c>
      <c r="I333" s="27" t="s">
        <v>220</v>
      </c>
      <c r="J333" s="29">
        <v>7</v>
      </c>
      <c r="K333" s="60"/>
      <c r="L333" s="25" t="str">
        <f t="shared" si="18"/>
        <v>Leo14°</v>
      </c>
      <c r="M333" s="53">
        <f t="shared" si="20"/>
        <v>226</v>
      </c>
      <c r="N333" s="41" t="s">
        <v>136</v>
      </c>
      <c r="O333" s="41" t="s">
        <v>201</v>
      </c>
      <c r="P333" s="42" t="s">
        <v>30</v>
      </c>
      <c r="Q333" s="41" t="s">
        <v>146</v>
      </c>
      <c r="R333" s="43">
        <v>7</v>
      </c>
      <c r="S333" s="40"/>
      <c r="T333" s="65"/>
    </row>
    <row r="334" spans="2:20" ht="21">
      <c r="B334" s="63"/>
      <c r="C334" s="58"/>
      <c r="D334" s="25" t="str">
        <f t="shared" si="17"/>
        <v>Aquarius15°</v>
      </c>
      <c r="E334" s="26">
        <f t="shared" si="19"/>
        <v>316</v>
      </c>
      <c r="F334" s="27" t="s">
        <v>82</v>
      </c>
      <c r="G334" s="27" t="s">
        <v>204</v>
      </c>
      <c r="H334" s="28" t="s">
        <v>33</v>
      </c>
      <c r="I334" s="27" t="s">
        <v>221</v>
      </c>
      <c r="J334" s="29">
        <v>8</v>
      </c>
      <c r="K334" s="60"/>
      <c r="L334" s="25" t="str">
        <f t="shared" si="18"/>
        <v>Leo15°</v>
      </c>
      <c r="M334" s="53">
        <f t="shared" si="20"/>
        <v>225</v>
      </c>
      <c r="N334" s="41" t="s">
        <v>136</v>
      </c>
      <c r="O334" s="41" t="s">
        <v>203</v>
      </c>
      <c r="P334" s="42" t="s">
        <v>25</v>
      </c>
      <c r="Q334" s="41" t="s">
        <v>145</v>
      </c>
      <c r="R334" s="43">
        <v>6</v>
      </c>
      <c r="S334" s="40"/>
      <c r="T334" s="65"/>
    </row>
    <row r="335" spans="2:20" ht="21">
      <c r="B335" s="63"/>
      <c r="C335" s="58"/>
      <c r="D335" s="25" t="str">
        <f t="shared" si="17"/>
        <v>Aquarius16°</v>
      </c>
      <c r="E335" s="26">
        <f t="shared" si="19"/>
        <v>317</v>
      </c>
      <c r="F335" s="27" t="s">
        <v>82</v>
      </c>
      <c r="G335" s="27" t="s">
        <v>206</v>
      </c>
      <c r="H335" s="28" t="s">
        <v>235</v>
      </c>
      <c r="I335" s="27" t="s">
        <v>222</v>
      </c>
      <c r="J335" s="29">
        <v>9</v>
      </c>
      <c r="K335" s="60"/>
      <c r="L335" s="25" t="str">
        <f t="shared" si="18"/>
        <v>Leo16°</v>
      </c>
      <c r="M335" s="53">
        <f t="shared" si="20"/>
        <v>224</v>
      </c>
      <c r="N335" s="41" t="s">
        <v>136</v>
      </c>
      <c r="O335" s="41" t="s">
        <v>205</v>
      </c>
      <c r="P335" s="42" t="s">
        <v>23</v>
      </c>
      <c r="Q335" s="41" t="s">
        <v>144</v>
      </c>
      <c r="R335" s="43">
        <v>5</v>
      </c>
      <c r="S335" s="40"/>
      <c r="T335" s="65"/>
    </row>
    <row r="336" spans="2:20" ht="21">
      <c r="B336" s="63"/>
      <c r="C336" s="58"/>
      <c r="D336" s="25" t="str">
        <f t="shared" si="17"/>
        <v>Aquarius17°</v>
      </c>
      <c r="E336" s="26">
        <f t="shared" si="19"/>
        <v>318</v>
      </c>
      <c r="F336" s="27" t="s">
        <v>82</v>
      </c>
      <c r="G336" s="27" t="s">
        <v>208</v>
      </c>
      <c r="H336" s="28" t="s">
        <v>35</v>
      </c>
      <c r="I336" s="27" t="s">
        <v>223</v>
      </c>
      <c r="J336" s="29">
        <v>10</v>
      </c>
      <c r="K336" s="60"/>
      <c r="L336" s="25" t="str">
        <f t="shared" si="18"/>
        <v>Leo17°</v>
      </c>
      <c r="M336" s="53">
        <f t="shared" si="20"/>
        <v>223</v>
      </c>
      <c r="N336" s="41" t="s">
        <v>136</v>
      </c>
      <c r="O336" s="41" t="s">
        <v>207</v>
      </c>
      <c r="P336" s="42" t="s">
        <v>22</v>
      </c>
      <c r="Q336" s="41" t="s">
        <v>143</v>
      </c>
      <c r="R336" s="43">
        <v>4</v>
      </c>
      <c r="S336" s="40"/>
      <c r="T336" s="65"/>
    </row>
    <row r="337" spans="2:20" ht="21">
      <c r="B337" s="63"/>
      <c r="C337" s="58"/>
      <c r="D337" s="25" t="str">
        <f t="shared" si="17"/>
        <v>Aquarius18°</v>
      </c>
      <c r="E337" s="26">
        <f t="shared" si="19"/>
        <v>319</v>
      </c>
      <c r="F337" s="27" t="s">
        <v>82</v>
      </c>
      <c r="G337" s="27" t="s">
        <v>210</v>
      </c>
      <c r="H337" s="28" t="s">
        <v>36</v>
      </c>
      <c r="I337" s="27" t="s">
        <v>224</v>
      </c>
      <c r="J337" s="29">
        <v>20</v>
      </c>
      <c r="K337" s="60"/>
      <c r="L337" s="25" t="str">
        <f t="shared" si="18"/>
        <v>Leo18°</v>
      </c>
      <c r="M337" s="53">
        <f t="shared" si="20"/>
        <v>222</v>
      </c>
      <c r="N337" s="41" t="s">
        <v>136</v>
      </c>
      <c r="O337" s="41" t="s">
        <v>209</v>
      </c>
      <c r="P337" s="42" t="s">
        <v>21</v>
      </c>
      <c r="Q337" s="41" t="s">
        <v>142</v>
      </c>
      <c r="R337" s="43">
        <v>3</v>
      </c>
      <c r="S337" s="40"/>
      <c r="T337" s="65"/>
    </row>
    <row r="338" spans="2:20" ht="21">
      <c r="B338" s="63"/>
      <c r="C338" s="58"/>
      <c r="D338" s="25" t="str">
        <f t="shared" si="17"/>
        <v>Aquarius19°</v>
      </c>
      <c r="E338" s="26">
        <f t="shared" si="19"/>
        <v>320</v>
      </c>
      <c r="F338" s="27" t="s">
        <v>82</v>
      </c>
      <c r="G338" s="27" t="s">
        <v>212</v>
      </c>
      <c r="H338" s="28" t="s">
        <v>37</v>
      </c>
      <c r="I338" s="27" t="s">
        <v>225</v>
      </c>
      <c r="J338" s="29">
        <v>30</v>
      </c>
      <c r="K338" s="60"/>
      <c r="L338" s="25" t="str">
        <f t="shared" si="18"/>
        <v>Leo19°</v>
      </c>
      <c r="M338" s="53">
        <f t="shared" si="20"/>
        <v>221</v>
      </c>
      <c r="N338" s="41" t="s">
        <v>136</v>
      </c>
      <c r="O338" s="41" t="s">
        <v>211</v>
      </c>
      <c r="P338" s="42" t="s">
        <v>20</v>
      </c>
      <c r="Q338" s="41" t="s">
        <v>141</v>
      </c>
      <c r="R338" s="43">
        <v>2</v>
      </c>
      <c r="S338" s="40"/>
      <c r="T338" s="65"/>
    </row>
    <row r="339" spans="2:20" ht="21">
      <c r="B339" s="63"/>
      <c r="C339" s="58"/>
      <c r="D339" s="25" t="str">
        <f t="shared" ref="D339:D378" si="21">F339&amp;G339</f>
        <v>Aquarius20°</v>
      </c>
      <c r="E339" s="26">
        <f t="shared" si="19"/>
        <v>321</v>
      </c>
      <c r="F339" s="27" t="s">
        <v>82</v>
      </c>
      <c r="G339" s="27" t="s">
        <v>53</v>
      </c>
      <c r="H339" s="28" t="s">
        <v>38</v>
      </c>
      <c r="I339" s="27" t="s">
        <v>226</v>
      </c>
      <c r="J339" s="29">
        <v>40</v>
      </c>
      <c r="K339" s="60"/>
      <c r="L339" s="25" t="str">
        <f t="shared" ref="L339:L378" si="22">N339&amp;O339</f>
        <v>Leo20°</v>
      </c>
      <c r="M339" s="53">
        <f t="shared" si="20"/>
        <v>220</v>
      </c>
      <c r="N339" s="41" t="s">
        <v>136</v>
      </c>
      <c r="O339" s="41" t="s">
        <v>213</v>
      </c>
      <c r="P339" s="42" t="s">
        <v>18</v>
      </c>
      <c r="Q339" s="41" t="s">
        <v>140</v>
      </c>
      <c r="R339" s="43">
        <v>1</v>
      </c>
      <c r="S339" s="40"/>
      <c r="T339" s="65"/>
    </row>
    <row r="340" spans="2:20" ht="21">
      <c r="B340" s="63"/>
      <c r="C340" s="58"/>
      <c r="D340" s="25" t="str">
        <f t="shared" si="21"/>
        <v>Aquarius21°</v>
      </c>
      <c r="E340" s="26">
        <f t="shared" si="19"/>
        <v>322</v>
      </c>
      <c r="F340" s="27" t="s">
        <v>82</v>
      </c>
      <c r="G340" s="27" t="s">
        <v>55</v>
      </c>
      <c r="H340" s="28" t="s">
        <v>39</v>
      </c>
      <c r="I340" s="27" t="s">
        <v>227</v>
      </c>
      <c r="J340" s="29">
        <v>50</v>
      </c>
      <c r="K340" s="60"/>
      <c r="L340" s="25" t="str">
        <f t="shared" si="22"/>
        <v>Leo21°</v>
      </c>
      <c r="M340" s="53">
        <f t="shared" si="20"/>
        <v>219</v>
      </c>
      <c r="N340" s="41" t="s">
        <v>136</v>
      </c>
      <c r="O340" s="41" t="s">
        <v>54</v>
      </c>
      <c r="P340" s="42" t="s">
        <v>34</v>
      </c>
      <c r="Q340" s="41" t="s">
        <v>161</v>
      </c>
      <c r="R340" s="43">
        <v>400</v>
      </c>
      <c r="S340" s="40"/>
      <c r="T340" s="65"/>
    </row>
    <row r="341" spans="2:20" ht="21">
      <c r="B341" s="63"/>
      <c r="C341" s="58"/>
      <c r="D341" s="25" t="str">
        <f t="shared" si="21"/>
        <v>Aquarius22°</v>
      </c>
      <c r="E341" s="26">
        <f t="shared" si="19"/>
        <v>323</v>
      </c>
      <c r="F341" s="27" t="s">
        <v>82</v>
      </c>
      <c r="G341" s="27" t="s">
        <v>57</v>
      </c>
      <c r="H341" s="28" t="s">
        <v>40</v>
      </c>
      <c r="I341" s="27" t="s">
        <v>228</v>
      </c>
      <c r="J341" s="29">
        <v>60</v>
      </c>
      <c r="K341" s="60"/>
      <c r="L341" s="25" t="str">
        <f t="shared" si="22"/>
        <v>Leo22°</v>
      </c>
      <c r="M341" s="53">
        <f t="shared" si="20"/>
        <v>218</v>
      </c>
      <c r="N341" s="41" t="s">
        <v>136</v>
      </c>
      <c r="O341" s="41" t="s">
        <v>56</v>
      </c>
      <c r="P341" s="42" t="s">
        <v>129</v>
      </c>
      <c r="Q341" s="41" t="s">
        <v>160</v>
      </c>
      <c r="R341" s="43">
        <v>300</v>
      </c>
      <c r="S341" s="40"/>
      <c r="T341" s="65"/>
    </row>
    <row r="342" spans="2:20" ht="21">
      <c r="B342" s="63"/>
      <c r="C342" s="58"/>
      <c r="D342" s="25" t="str">
        <f t="shared" si="21"/>
        <v>Aquarius23°</v>
      </c>
      <c r="E342" s="26">
        <f t="shared" ref="E342:E378" si="23">E341+1</f>
        <v>324</v>
      </c>
      <c r="F342" s="27" t="s">
        <v>82</v>
      </c>
      <c r="G342" s="27" t="s">
        <v>59</v>
      </c>
      <c r="H342" s="28" t="s">
        <v>45</v>
      </c>
      <c r="I342" s="27" t="s">
        <v>168</v>
      </c>
      <c r="J342" s="29">
        <v>70</v>
      </c>
      <c r="K342" s="60"/>
      <c r="L342" s="25" t="str">
        <f t="shared" si="22"/>
        <v>Leo23°</v>
      </c>
      <c r="M342" s="53">
        <f t="shared" si="20"/>
        <v>217</v>
      </c>
      <c r="N342" s="41" t="s">
        <v>136</v>
      </c>
      <c r="O342" s="41" t="s">
        <v>58</v>
      </c>
      <c r="P342" s="42" t="s">
        <v>128</v>
      </c>
      <c r="Q342" s="41" t="s">
        <v>159</v>
      </c>
      <c r="R342" s="43">
        <v>200</v>
      </c>
      <c r="S342" s="40"/>
      <c r="T342" s="65"/>
    </row>
    <row r="343" spans="2:20" ht="21">
      <c r="B343" s="63"/>
      <c r="C343" s="58"/>
      <c r="D343" s="25" t="str">
        <f t="shared" si="21"/>
        <v>Aquarius24°</v>
      </c>
      <c r="E343" s="26">
        <f t="shared" si="23"/>
        <v>325</v>
      </c>
      <c r="F343" s="27" t="s">
        <v>82</v>
      </c>
      <c r="G343" s="27" t="s">
        <v>61</v>
      </c>
      <c r="H343" s="28" t="s">
        <v>46</v>
      </c>
      <c r="I343" s="27" t="s">
        <v>169</v>
      </c>
      <c r="J343" s="29">
        <v>80</v>
      </c>
      <c r="K343" s="60"/>
      <c r="L343" s="25" t="str">
        <f t="shared" si="22"/>
        <v>Leo24°</v>
      </c>
      <c r="M343" s="53">
        <f t="shared" si="20"/>
        <v>216</v>
      </c>
      <c r="N343" s="41" t="s">
        <v>136</v>
      </c>
      <c r="O343" s="41" t="s">
        <v>60</v>
      </c>
      <c r="P343" s="42" t="s">
        <v>41</v>
      </c>
      <c r="Q343" s="41" t="s">
        <v>158</v>
      </c>
      <c r="R343" s="43">
        <v>100</v>
      </c>
      <c r="S343" s="40"/>
      <c r="T343" s="65"/>
    </row>
    <row r="344" spans="2:20" ht="21">
      <c r="B344" s="63"/>
      <c r="C344" s="58"/>
      <c r="D344" s="25" t="str">
        <f t="shared" si="21"/>
        <v>Aquarius25°</v>
      </c>
      <c r="E344" s="26">
        <f t="shared" si="23"/>
        <v>326</v>
      </c>
      <c r="F344" s="27" t="s">
        <v>82</v>
      </c>
      <c r="G344" s="27" t="s">
        <v>63</v>
      </c>
      <c r="H344" s="28" t="s">
        <v>44</v>
      </c>
      <c r="I344" s="27" t="s">
        <v>170</v>
      </c>
      <c r="J344" s="29">
        <v>90</v>
      </c>
      <c r="K344" s="60"/>
      <c r="L344" s="25" t="str">
        <f t="shared" si="22"/>
        <v>Leo25°</v>
      </c>
      <c r="M344" s="53">
        <f t="shared" si="20"/>
        <v>215</v>
      </c>
      <c r="N344" s="41" t="s">
        <v>136</v>
      </c>
      <c r="O344" s="41" t="s">
        <v>62</v>
      </c>
      <c r="P344" s="42" t="s">
        <v>44</v>
      </c>
      <c r="Q344" s="41" t="s">
        <v>157</v>
      </c>
      <c r="R344" s="43">
        <v>90</v>
      </c>
      <c r="S344" s="40"/>
      <c r="T344" s="65"/>
    </row>
    <row r="345" spans="2:20" ht="21">
      <c r="B345" s="63"/>
      <c r="C345" s="58"/>
      <c r="D345" s="25" t="str">
        <f t="shared" si="21"/>
        <v>Aquarius26°</v>
      </c>
      <c r="E345" s="26">
        <f t="shared" si="23"/>
        <v>327</v>
      </c>
      <c r="F345" s="27" t="s">
        <v>82</v>
      </c>
      <c r="G345" s="27" t="s">
        <v>65</v>
      </c>
      <c r="H345" s="28" t="s">
        <v>41</v>
      </c>
      <c r="I345" s="27" t="s">
        <v>171</v>
      </c>
      <c r="J345" s="29">
        <v>100</v>
      </c>
      <c r="K345" s="60"/>
      <c r="L345" s="25" t="str">
        <f t="shared" si="22"/>
        <v>Leo26°</v>
      </c>
      <c r="M345" s="53">
        <f t="shared" si="20"/>
        <v>214</v>
      </c>
      <c r="N345" s="41" t="s">
        <v>136</v>
      </c>
      <c r="O345" s="41" t="s">
        <v>64</v>
      </c>
      <c r="P345" s="42" t="s">
        <v>127</v>
      </c>
      <c r="Q345" s="41" t="s">
        <v>156</v>
      </c>
      <c r="R345" s="43">
        <v>80</v>
      </c>
      <c r="S345" s="40"/>
      <c r="T345" s="65"/>
    </row>
    <row r="346" spans="2:20" ht="21">
      <c r="B346" s="63"/>
      <c r="C346" s="58"/>
      <c r="D346" s="25" t="str">
        <f t="shared" si="21"/>
        <v>Aquarius27°</v>
      </c>
      <c r="E346" s="26">
        <f t="shared" si="23"/>
        <v>328</v>
      </c>
      <c r="F346" s="27" t="s">
        <v>82</v>
      </c>
      <c r="G346" s="27" t="s">
        <v>67</v>
      </c>
      <c r="H346" s="28" t="s">
        <v>42</v>
      </c>
      <c r="I346" s="27" t="s">
        <v>172</v>
      </c>
      <c r="J346" s="29">
        <v>200</v>
      </c>
      <c r="K346" s="60"/>
      <c r="L346" s="25" t="str">
        <f t="shared" si="22"/>
        <v>Leo27°</v>
      </c>
      <c r="M346" s="53">
        <f t="shared" si="20"/>
        <v>213</v>
      </c>
      <c r="N346" s="41" t="s">
        <v>136</v>
      </c>
      <c r="O346" s="41" t="s">
        <v>66</v>
      </c>
      <c r="P346" s="42" t="s">
        <v>126</v>
      </c>
      <c r="Q346" s="41" t="s">
        <v>155</v>
      </c>
      <c r="R346" s="43">
        <v>70</v>
      </c>
      <c r="S346" s="40"/>
      <c r="T346" s="65"/>
    </row>
    <row r="347" spans="2:20" ht="21">
      <c r="B347" s="63"/>
      <c r="C347" s="58"/>
      <c r="D347" s="25" t="str">
        <f t="shared" si="21"/>
        <v>Aquarius28°</v>
      </c>
      <c r="E347" s="26">
        <f t="shared" si="23"/>
        <v>329</v>
      </c>
      <c r="F347" s="27" t="s">
        <v>82</v>
      </c>
      <c r="G347" s="27" t="s">
        <v>69</v>
      </c>
      <c r="H347" s="28" t="s">
        <v>43</v>
      </c>
      <c r="I347" s="27" t="s">
        <v>173</v>
      </c>
      <c r="J347" s="29">
        <v>300</v>
      </c>
      <c r="K347" s="60"/>
      <c r="L347" s="25" t="str">
        <f t="shared" si="22"/>
        <v>Leo28°</v>
      </c>
      <c r="M347" s="53">
        <f t="shared" si="20"/>
        <v>212</v>
      </c>
      <c r="N347" s="41" t="s">
        <v>136</v>
      </c>
      <c r="O347" s="41" t="s">
        <v>68</v>
      </c>
      <c r="P347" s="42" t="s">
        <v>40</v>
      </c>
      <c r="Q347" s="41" t="s">
        <v>154</v>
      </c>
      <c r="R347" s="43">
        <v>60</v>
      </c>
      <c r="S347" s="40"/>
      <c r="T347" s="65"/>
    </row>
    <row r="348" spans="2:20" ht="21">
      <c r="B348" s="63"/>
      <c r="C348" s="58"/>
      <c r="D348" s="25" t="str">
        <f t="shared" si="21"/>
        <v>Aquarius29°</v>
      </c>
      <c r="E348" s="26">
        <f t="shared" si="23"/>
        <v>330</v>
      </c>
      <c r="F348" s="27" t="s">
        <v>82</v>
      </c>
      <c r="G348" s="27" t="s">
        <v>71</v>
      </c>
      <c r="H348" s="28" t="s">
        <v>34</v>
      </c>
      <c r="I348" s="27" t="s">
        <v>174</v>
      </c>
      <c r="J348" s="29">
        <v>400</v>
      </c>
      <c r="K348" s="60"/>
      <c r="L348" s="25" t="str">
        <f t="shared" si="22"/>
        <v>Leo29°</v>
      </c>
      <c r="M348" s="53">
        <f t="shared" si="20"/>
        <v>211</v>
      </c>
      <c r="N348" s="41" t="s">
        <v>136</v>
      </c>
      <c r="O348" s="41" t="s">
        <v>70</v>
      </c>
      <c r="P348" s="42" t="s">
        <v>39</v>
      </c>
      <c r="Q348" s="41" t="s">
        <v>153</v>
      </c>
      <c r="R348" s="43">
        <v>50</v>
      </c>
      <c r="S348" s="40"/>
      <c r="T348" s="65"/>
    </row>
    <row r="349" spans="2:20" ht="21">
      <c r="B349" s="63"/>
      <c r="C349" s="58"/>
      <c r="D349" s="25" t="str">
        <f t="shared" si="21"/>
        <v>Pisces0°</v>
      </c>
      <c r="E349" s="26">
        <f t="shared" si="23"/>
        <v>331</v>
      </c>
      <c r="F349" s="27" t="s">
        <v>6</v>
      </c>
      <c r="G349" s="27" t="s">
        <v>237</v>
      </c>
      <c r="H349" s="28" t="s">
        <v>19</v>
      </c>
      <c r="I349" s="27" t="s">
        <v>214</v>
      </c>
      <c r="J349" s="29">
        <v>1</v>
      </c>
      <c r="K349" s="60"/>
      <c r="L349" s="25" t="str">
        <f t="shared" si="22"/>
        <v>Virgo0°</v>
      </c>
      <c r="M349" s="53">
        <f t="shared" si="20"/>
        <v>210</v>
      </c>
      <c r="N349" s="41" t="s">
        <v>137</v>
      </c>
      <c r="O349" s="41" t="s">
        <v>51</v>
      </c>
      <c r="P349" s="42" t="s">
        <v>38</v>
      </c>
      <c r="Q349" s="41" t="s">
        <v>152</v>
      </c>
      <c r="R349" s="43">
        <v>40</v>
      </c>
      <c r="S349" s="40"/>
      <c r="T349" s="65"/>
    </row>
    <row r="350" spans="2:20" ht="21">
      <c r="B350" s="63"/>
      <c r="C350" s="58"/>
      <c r="D350" s="25" t="str">
        <f t="shared" si="21"/>
        <v>Pisces1°</v>
      </c>
      <c r="E350" s="26">
        <f t="shared" si="23"/>
        <v>332</v>
      </c>
      <c r="F350" s="27" t="s">
        <v>83</v>
      </c>
      <c r="G350" s="27" t="s">
        <v>176</v>
      </c>
      <c r="H350" s="28" t="s">
        <v>27</v>
      </c>
      <c r="I350" s="27" t="s">
        <v>215</v>
      </c>
      <c r="J350" s="29">
        <v>2</v>
      </c>
      <c r="K350" s="60"/>
      <c r="L350" s="25" t="str">
        <f t="shared" si="22"/>
        <v>Virgo1°</v>
      </c>
      <c r="M350" s="53">
        <f t="shared" si="20"/>
        <v>209</v>
      </c>
      <c r="N350" s="41" t="s">
        <v>137</v>
      </c>
      <c r="O350" s="41" t="s">
        <v>175</v>
      </c>
      <c r="P350" s="42" t="s">
        <v>125</v>
      </c>
      <c r="Q350" s="41" t="s">
        <v>151</v>
      </c>
      <c r="R350" s="43">
        <v>30</v>
      </c>
      <c r="S350" s="40"/>
      <c r="T350" s="65"/>
    </row>
    <row r="351" spans="2:20" ht="21">
      <c r="B351" s="63"/>
      <c r="C351" s="58"/>
      <c r="D351" s="25" t="str">
        <f t="shared" si="21"/>
        <v>Pisces2°</v>
      </c>
      <c r="E351" s="26">
        <f t="shared" si="23"/>
        <v>333</v>
      </c>
      <c r="F351" s="27" t="s">
        <v>83</v>
      </c>
      <c r="G351" s="27" t="s">
        <v>178</v>
      </c>
      <c r="H351" s="28" t="s">
        <v>28</v>
      </c>
      <c r="I351" s="27" t="s">
        <v>216</v>
      </c>
      <c r="J351" s="29">
        <v>3</v>
      </c>
      <c r="K351" s="60"/>
      <c r="L351" s="25" t="str">
        <f t="shared" si="22"/>
        <v>Virgo2°</v>
      </c>
      <c r="M351" s="53">
        <f t="shared" si="20"/>
        <v>208</v>
      </c>
      <c r="N351" s="41" t="s">
        <v>137</v>
      </c>
      <c r="O351" s="41" t="s">
        <v>177</v>
      </c>
      <c r="P351" s="42" t="s">
        <v>124</v>
      </c>
      <c r="Q351" s="41" t="s">
        <v>150</v>
      </c>
      <c r="R351" s="43">
        <v>20</v>
      </c>
      <c r="S351" s="40"/>
      <c r="T351" s="65"/>
    </row>
    <row r="352" spans="2:20" ht="21">
      <c r="B352" s="63"/>
      <c r="C352" s="58"/>
      <c r="D352" s="25" t="str">
        <f t="shared" si="21"/>
        <v>Pisces3°</v>
      </c>
      <c r="E352" s="26">
        <f t="shared" si="23"/>
        <v>334</v>
      </c>
      <c r="F352" s="27" t="s">
        <v>83</v>
      </c>
      <c r="G352" s="27" t="s">
        <v>180</v>
      </c>
      <c r="H352" s="28" t="s">
        <v>29</v>
      </c>
      <c r="I352" s="27" t="s">
        <v>217</v>
      </c>
      <c r="J352" s="29">
        <v>4</v>
      </c>
      <c r="K352" s="60"/>
      <c r="L352" s="25" t="str">
        <f t="shared" si="22"/>
        <v>Virgo3°</v>
      </c>
      <c r="M352" s="53">
        <f t="shared" si="20"/>
        <v>207</v>
      </c>
      <c r="N352" s="41" t="s">
        <v>137</v>
      </c>
      <c r="O352" s="41" t="s">
        <v>179</v>
      </c>
      <c r="P352" s="42" t="s">
        <v>123</v>
      </c>
      <c r="Q352" s="41" t="s">
        <v>149</v>
      </c>
      <c r="R352" s="43">
        <v>10</v>
      </c>
      <c r="S352" s="40"/>
      <c r="T352" s="65"/>
    </row>
    <row r="353" spans="2:20" ht="21">
      <c r="B353" s="63"/>
      <c r="C353" s="58"/>
      <c r="D353" s="25" t="str">
        <f t="shared" si="21"/>
        <v>Pisces4°</v>
      </c>
      <c r="E353" s="26">
        <f t="shared" si="23"/>
        <v>335</v>
      </c>
      <c r="F353" s="27" t="s">
        <v>83</v>
      </c>
      <c r="G353" s="27" t="s">
        <v>182</v>
      </c>
      <c r="H353" s="28" t="s">
        <v>24</v>
      </c>
      <c r="I353" s="27" t="s">
        <v>218</v>
      </c>
      <c r="J353" s="29">
        <v>5</v>
      </c>
      <c r="K353" s="60"/>
      <c r="L353" s="25" t="str">
        <f t="shared" si="22"/>
        <v>Virgo4°</v>
      </c>
      <c r="M353" s="53">
        <f t="shared" si="20"/>
        <v>206</v>
      </c>
      <c r="N353" s="41" t="s">
        <v>137</v>
      </c>
      <c r="O353" s="41" t="s">
        <v>181</v>
      </c>
      <c r="P353" s="42" t="s">
        <v>122</v>
      </c>
      <c r="Q353" s="41" t="s">
        <v>148</v>
      </c>
      <c r="R353" s="43">
        <v>9</v>
      </c>
      <c r="S353" s="40"/>
      <c r="T353" s="65"/>
    </row>
    <row r="354" spans="2:20" ht="21">
      <c r="B354" s="63"/>
      <c r="C354" s="58"/>
      <c r="D354" s="25" t="str">
        <f t="shared" si="21"/>
        <v>Pisces5°</v>
      </c>
      <c r="E354" s="26">
        <f t="shared" si="23"/>
        <v>336</v>
      </c>
      <c r="F354" s="27" t="s">
        <v>83</v>
      </c>
      <c r="G354" s="27" t="s">
        <v>184</v>
      </c>
      <c r="H354" s="28" t="s">
        <v>26</v>
      </c>
      <c r="I354" s="27" t="s">
        <v>219</v>
      </c>
      <c r="J354" s="29">
        <v>6</v>
      </c>
      <c r="K354" s="60"/>
      <c r="L354" s="25" t="str">
        <f t="shared" si="22"/>
        <v>Virgo5°</v>
      </c>
      <c r="M354" s="53">
        <f t="shared" si="20"/>
        <v>205</v>
      </c>
      <c r="N354" s="41" t="s">
        <v>137</v>
      </c>
      <c r="O354" s="41" t="s">
        <v>183</v>
      </c>
      <c r="P354" s="42" t="s">
        <v>33</v>
      </c>
      <c r="Q354" s="41" t="s">
        <v>147</v>
      </c>
      <c r="R354" s="43">
        <v>8</v>
      </c>
      <c r="S354" s="40"/>
      <c r="T354" s="65"/>
    </row>
    <row r="355" spans="2:20" ht="21">
      <c r="B355" s="63"/>
      <c r="C355" s="58"/>
      <c r="D355" s="25" t="str">
        <f t="shared" si="21"/>
        <v>Pisces6°</v>
      </c>
      <c r="E355" s="26">
        <f t="shared" si="23"/>
        <v>337</v>
      </c>
      <c r="F355" s="27" t="s">
        <v>83</v>
      </c>
      <c r="G355" s="27" t="s">
        <v>186</v>
      </c>
      <c r="H355" s="28" t="s">
        <v>31</v>
      </c>
      <c r="I355" s="27" t="s">
        <v>220</v>
      </c>
      <c r="J355" s="29">
        <v>7</v>
      </c>
      <c r="K355" s="60"/>
      <c r="L355" s="25" t="str">
        <f t="shared" si="22"/>
        <v>Virgo6°</v>
      </c>
      <c r="M355" s="53">
        <f t="shared" si="20"/>
        <v>204</v>
      </c>
      <c r="N355" s="41" t="s">
        <v>137</v>
      </c>
      <c r="O355" s="41" t="s">
        <v>185</v>
      </c>
      <c r="P355" s="42" t="s">
        <v>31</v>
      </c>
      <c r="Q355" s="41" t="s">
        <v>146</v>
      </c>
      <c r="R355" s="43">
        <v>7</v>
      </c>
      <c r="S355" s="40"/>
      <c r="T355" s="65"/>
    </row>
    <row r="356" spans="2:20" ht="21">
      <c r="B356" s="63"/>
      <c r="C356" s="58"/>
      <c r="D356" s="25" t="str">
        <f t="shared" si="21"/>
        <v>Pisces7°</v>
      </c>
      <c r="E356" s="26">
        <f t="shared" si="23"/>
        <v>338</v>
      </c>
      <c r="F356" s="27" t="s">
        <v>83</v>
      </c>
      <c r="G356" s="27" t="s">
        <v>188</v>
      </c>
      <c r="H356" s="28" t="s">
        <v>33</v>
      </c>
      <c r="I356" s="27" t="s">
        <v>221</v>
      </c>
      <c r="J356" s="29">
        <v>8</v>
      </c>
      <c r="K356" s="60"/>
      <c r="L356" s="25" t="str">
        <f t="shared" si="22"/>
        <v>Virgo7°</v>
      </c>
      <c r="M356" s="53">
        <f t="shared" si="20"/>
        <v>203</v>
      </c>
      <c r="N356" s="41" t="s">
        <v>137</v>
      </c>
      <c r="O356" s="41" t="s">
        <v>187</v>
      </c>
      <c r="P356" s="42" t="s">
        <v>26</v>
      </c>
      <c r="Q356" s="41" t="s">
        <v>145</v>
      </c>
      <c r="R356" s="43">
        <v>6</v>
      </c>
      <c r="S356" s="40"/>
      <c r="T356" s="65"/>
    </row>
    <row r="357" spans="2:20" ht="21">
      <c r="B357" s="63"/>
      <c r="C357" s="58"/>
      <c r="D357" s="25" t="str">
        <f t="shared" si="21"/>
        <v>Pisces8°</v>
      </c>
      <c r="E357" s="26">
        <f t="shared" si="23"/>
        <v>339</v>
      </c>
      <c r="F357" s="27" t="s">
        <v>83</v>
      </c>
      <c r="G357" s="27" t="s">
        <v>190</v>
      </c>
      <c r="H357" s="28" t="s">
        <v>235</v>
      </c>
      <c r="I357" s="27" t="s">
        <v>222</v>
      </c>
      <c r="J357" s="29">
        <v>9</v>
      </c>
      <c r="K357" s="60"/>
      <c r="L357" s="25" t="str">
        <f t="shared" si="22"/>
        <v>Virgo8°</v>
      </c>
      <c r="M357" s="53">
        <f t="shared" si="20"/>
        <v>202</v>
      </c>
      <c r="N357" s="41" t="s">
        <v>137</v>
      </c>
      <c r="O357" s="41" t="s">
        <v>189</v>
      </c>
      <c r="P357" s="42" t="s">
        <v>24</v>
      </c>
      <c r="Q357" s="41" t="s">
        <v>144</v>
      </c>
      <c r="R357" s="43">
        <v>5</v>
      </c>
      <c r="S357" s="40"/>
      <c r="T357" s="65"/>
    </row>
    <row r="358" spans="2:20" ht="21">
      <c r="B358" s="63"/>
      <c r="C358" s="58"/>
      <c r="D358" s="25" t="str">
        <f t="shared" si="21"/>
        <v>Pisces9°</v>
      </c>
      <c r="E358" s="26">
        <f t="shared" si="23"/>
        <v>340</v>
      </c>
      <c r="F358" s="27" t="s">
        <v>83</v>
      </c>
      <c r="G358" s="27" t="s">
        <v>192</v>
      </c>
      <c r="H358" s="28" t="s">
        <v>35</v>
      </c>
      <c r="I358" s="27" t="s">
        <v>223</v>
      </c>
      <c r="J358" s="29">
        <v>10</v>
      </c>
      <c r="K358" s="60"/>
      <c r="L358" s="25" t="str">
        <f t="shared" si="22"/>
        <v>Virgo9°</v>
      </c>
      <c r="M358" s="53">
        <f t="shared" si="20"/>
        <v>201</v>
      </c>
      <c r="N358" s="41" t="s">
        <v>137</v>
      </c>
      <c r="O358" s="41" t="s">
        <v>191</v>
      </c>
      <c r="P358" s="42" t="s">
        <v>121</v>
      </c>
      <c r="Q358" s="41" t="s">
        <v>143</v>
      </c>
      <c r="R358" s="43">
        <v>4</v>
      </c>
      <c r="S358" s="40"/>
      <c r="T358" s="65"/>
    </row>
    <row r="359" spans="2:20" ht="21">
      <c r="B359" s="63"/>
      <c r="C359" s="58"/>
      <c r="D359" s="25" t="str">
        <f t="shared" si="21"/>
        <v>Pisces10°</v>
      </c>
      <c r="E359" s="26">
        <f t="shared" si="23"/>
        <v>341</v>
      </c>
      <c r="F359" s="27" t="s">
        <v>83</v>
      </c>
      <c r="G359" s="27" t="s">
        <v>194</v>
      </c>
      <c r="H359" s="28" t="s">
        <v>36</v>
      </c>
      <c r="I359" s="27" t="s">
        <v>224</v>
      </c>
      <c r="J359" s="29">
        <v>20</v>
      </c>
      <c r="K359" s="60"/>
      <c r="L359" s="25" t="str">
        <f t="shared" si="22"/>
        <v>Virgo10°</v>
      </c>
      <c r="M359" s="53">
        <f t="shared" si="20"/>
        <v>200</v>
      </c>
      <c r="N359" s="41" t="s">
        <v>137</v>
      </c>
      <c r="O359" s="41" t="s">
        <v>193</v>
      </c>
      <c r="P359" s="42" t="s">
        <v>28</v>
      </c>
      <c r="Q359" s="41" t="s">
        <v>142</v>
      </c>
      <c r="R359" s="43">
        <v>3</v>
      </c>
      <c r="S359" s="40"/>
      <c r="T359" s="65"/>
    </row>
    <row r="360" spans="2:20" ht="21">
      <c r="B360" s="63"/>
      <c r="C360" s="58"/>
      <c r="D360" s="25" t="str">
        <f t="shared" si="21"/>
        <v>Pisces11°</v>
      </c>
      <c r="E360" s="26">
        <f t="shared" si="23"/>
        <v>342</v>
      </c>
      <c r="F360" s="27" t="s">
        <v>83</v>
      </c>
      <c r="G360" s="27" t="s">
        <v>196</v>
      </c>
      <c r="H360" s="28" t="s">
        <v>37</v>
      </c>
      <c r="I360" s="27" t="s">
        <v>225</v>
      </c>
      <c r="J360" s="29">
        <v>30</v>
      </c>
      <c r="K360" s="60"/>
      <c r="L360" s="25" t="str">
        <f t="shared" si="22"/>
        <v>Virgo11°</v>
      </c>
      <c r="M360" s="53">
        <f t="shared" si="20"/>
        <v>199</v>
      </c>
      <c r="N360" s="41" t="s">
        <v>137</v>
      </c>
      <c r="O360" s="41" t="s">
        <v>195</v>
      </c>
      <c r="P360" s="42" t="s">
        <v>27</v>
      </c>
      <c r="Q360" s="41" t="s">
        <v>141</v>
      </c>
      <c r="R360" s="43">
        <v>2</v>
      </c>
      <c r="S360" s="40"/>
      <c r="T360" s="65"/>
    </row>
    <row r="361" spans="2:20" ht="21">
      <c r="B361" s="63"/>
      <c r="C361" s="58"/>
      <c r="D361" s="25" t="str">
        <f t="shared" si="21"/>
        <v>Pisces12°</v>
      </c>
      <c r="E361" s="26">
        <f t="shared" si="23"/>
        <v>343</v>
      </c>
      <c r="F361" s="27" t="s">
        <v>83</v>
      </c>
      <c r="G361" s="27" t="s">
        <v>198</v>
      </c>
      <c r="H361" s="28" t="s">
        <v>38</v>
      </c>
      <c r="I361" s="27" t="s">
        <v>226</v>
      </c>
      <c r="J361" s="29">
        <v>40</v>
      </c>
      <c r="K361" s="60"/>
      <c r="L361" s="25" t="str">
        <f t="shared" si="22"/>
        <v>Virgo12°</v>
      </c>
      <c r="M361" s="53">
        <f t="shared" si="20"/>
        <v>198</v>
      </c>
      <c r="N361" s="41" t="s">
        <v>137</v>
      </c>
      <c r="O361" s="41" t="s">
        <v>197</v>
      </c>
      <c r="P361" s="42" t="s">
        <v>120</v>
      </c>
      <c r="Q361" s="41" t="s">
        <v>140</v>
      </c>
      <c r="R361" s="43">
        <v>1</v>
      </c>
      <c r="S361" s="40"/>
      <c r="T361" s="65"/>
    </row>
    <row r="362" spans="2:20" ht="21">
      <c r="B362" s="63"/>
      <c r="C362" s="58"/>
      <c r="D362" s="25" t="str">
        <f t="shared" si="21"/>
        <v>Pisces13°</v>
      </c>
      <c r="E362" s="26">
        <f t="shared" si="23"/>
        <v>344</v>
      </c>
      <c r="F362" s="27" t="s">
        <v>83</v>
      </c>
      <c r="G362" s="27" t="s">
        <v>200</v>
      </c>
      <c r="H362" s="28" t="s">
        <v>39</v>
      </c>
      <c r="I362" s="27" t="s">
        <v>227</v>
      </c>
      <c r="J362" s="29">
        <v>50</v>
      </c>
      <c r="K362" s="60"/>
      <c r="L362" s="25" t="str">
        <f t="shared" si="22"/>
        <v>Virgo13°</v>
      </c>
      <c r="M362" s="53">
        <f t="shared" si="20"/>
        <v>197</v>
      </c>
      <c r="N362" s="41" t="s">
        <v>137</v>
      </c>
      <c r="O362" s="41" t="s">
        <v>199</v>
      </c>
      <c r="P362" s="42" t="s">
        <v>34</v>
      </c>
      <c r="Q362" s="41" t="s">
        <v>174</v>
      </c>
      <c r="R362" s="43">
        <v>400</v>
      </c>
      <c r="S362" s="40"/>
      <c r="T362" s="65"/>
    </row>
    <row r="363" spans="2:20" ht="21">
      <c r="B363" s="63"/>
      <c r="C363" s="58"/>
      <c r="D363" s="25" t="str">
        <f t="shared" si="21"/>
        <v>Pisces14°</v>
      </c>
      <c r="E363" s="26">
        <f t="shared" si="23"/>
        <v>345</v>
      </c>
      <c r="F363" s="27" t="s">
        <v>83</v>
      </c>
      <c r="G363" s="27" t="s">
        <v>202</v>
      </c>
      <c r="H363" s="28" t="s">
        <v>40</v>
      </c>
      <c r="I363" s="27" t="s">
        <v>228</v>
      </c>
      <c r="J363" s="29">
        <v>60</v>
      </c>
      <c r="K363" s="60"/>
      <c r="L363" s="25" t="str">
        <f t="shared" si="22"/>
        <v>Virgo14°</v>
      </c>
      <c r="M363" s="53">
        <f t="shared" si="20"/>
        <v>196</v>
      </c>
      <c r="N363" s="41" t="s">
        <v>137</v>
      </c>
      <c r="O363" s="41" t="s">
        <v>201</v>
      </c>
      <c r="P363" s="42" t="s">
        <v>129</v>
      </c>
      <c r="Q363" s="41" t="s">
        <v>173</v>
      </c>
      <c r="R363" s="43">
        <v>300</v>
      </c>
      <c r="S363" s="40"/>
      <c r="T363" s="65"/>
    </row>
    <row r="364" spans="2:20" ht="21">
      <c r="B364" s="63"/>
      <c r="C364" s="58"/>
      <c r="D364" s="25" t="str">
        <f t="shared" si="21"/>
        <v>Pisces15°</v>
      </c>
      <c r="E364" s="26">
        <f t="shared" si="23"/>
        <v>346</v>
      </c>
      <c r="F364" s="27" t="s">
        <v>83</v>
      </c>
      <c r="G364" s="27" t="s">
        <v>204</v>
      </c>
      <c r="H364" s="28" t="s">
        <v>45</v>
      </c>
      <c r="I364" s="27" t="s">
        <v>168</v>
      </c>
      <c r="J364" s="29">
        <v>70</v>
      </c>
      <c r="K364" s="60"/>
      <c r="L364" s="25" t="str">
        <f t="shared" si="22"/>
        <v>Virgo15°</v>
      </c>
      <c r="M364" s="53">
        <f t="shared" si="20"/>
        <v>195</v>
      </c>
      <c r="N364" s="41" t="s">
        <v>137</v>
      </c>
      <c r="O364" s="41" t="s">
        <v>203</v>
      </c>
      <c r="P364" s="42" t="s">
        <v>128</v>
      </c>
      <c r="Q364" s="41" t="s">
        <v>172</v>
      </c>
      <c r="R364" s="43">
        <v>200</v>
      </c>
      <c r="S364" s="40"/>
      <c r="T364" s="65"/>
    </row>
    <row r="365" spans="2:20" ht="21">
      <c r="B365" s="63"/>
      <c r="C365" s="58"/>
      <c r="D365" s="25" t="str">
        <f t="shared" si="21"/>
        <v>Pisces16°</v>
      </c>
      <c r="E365" s="26">
        <f t="shared" si="23"/>
        <v>347</v>
      </c>
      <c r="F365" s="27" t="s">
        <v>83</v>
      </c>
      <c r="G365" s="27" t="s">
        <v>206</v>
      </c>
      <c r="H365" s="28" t="s">
        <v>46</v>
      </c>
      <c r="I365" s="27" t="s">
        <v>169</v>
      </c>
      <c r="J365" s="29">
        <v>80</v>
      </c>
      <c r="K365" s="60"/>
      <c r="L365" s="25" t="str">
        <f t="shared" si="22"/>
        <v>Virgo16°</v>
      </c>
      <c r="M365" s="53">
        <f t="shared" si="20"/>
        <v>194</v>
      </c>
      <c r="N365" s="41" t="s">
        <v>137</v>
      </c>
      <c r="O365" s="41" t="s">
        <v>205</v>
      </c>
      <c r="P365" s="42" t="s">
        <v>41</v>
      </c>
      <c r="Q365" s="41" t="s">
        <v>171</v>
      </c>
      <c r="R365" s="43">
        <v>100</v>
      </c>
      <c r="S365" s="40"/>
      <c r="T365" s="65"/>
    </row>
    <row r="366" spans="2:20" ht="21">
      <c r="B366" s="63"/>
      <c r="C366" s="58"/>
      <c r="D366" s="25" t="str">
        <f t="shared" si="21"/>
        <v>Pisces17°</v>
      </c>
      <c r="E366" s="26">
        <f t="shared" si="23"/>
        <v>348</v>
      </c>
      <c r="F366" s="27" t="s">
        <v>83</v>
      </c>
      <c r="G366" s="27" t="s">
        <v>208</v>
      </c>
      <c r="H366" s="28" t="s">
        <v>44</v>
      </c>
      <c r="I366" s="27" t="s">
        <v>170</v>
      </c>
      <c r="J366" s="29">
        <v>90</v>
      </c>
      <c r="K366" s="60"/>
      <c r="L366" s="25" t="str">
        <f t="shared" si="22"/>
        <v>Virgo17°</v>
      </c>
      <c r="M366" s="53">
        <f t="shared" si="20"/>
        <v>193</v>
      </c>
      <c r="N366" s="41" t="s">
        <v>137</v>
      </c>
      <c r="O366" s="41" t="s">
        <v>207</v>
      </c>
      <c r="P366" s="42" t="s">
        <v>44</v>
      </c>
      <c r="Q366" s="41" t="s">
        <v>170</v>
      </c>
      <c r="R366" s="43">
        <v>90</v>
      </c>
      <c r="S366" s="40"/>
      <c r="T366" s="65"/>
    </row>
    <row r="367" spans="2:20" ht="21">
      <c r="B367" s="63"/>
      <c r="C367" s="58"/>
      <c r="D367" s="25" t="str">
        <f t="shared" si="21"/>
        <v>Pisces18°</v>
      </c>
      <c r="E367" s="26">
        <f t="shared" si="23"/>
        <v>349</v>
      </c>
      <c r="F367" s="27" t="s">
        <v>83</v>
      </c>
      <c r="G367" s="27" t="s">
        <v>210</v>
      </c>
      <c r="H367" s="28" t="s">
        <v>41</v>
      </c>
      <c r="I367" s="27" t="s">
        <v>171</v>
      </c>
      <c r="J367" s="29">
        <v>100</v>
      </c>
      <c r="K367" s="60"/>
      <c r="L367" s="25" t="str">
        <f t="shared" si="22"/>
        <v>Virgo18°</v>
      </c>
      <c r="M367" s="53">
        <f t="shared" si="20"/>
        <v>192</v>
      </c>
      <c r="N367" s="41" t="s">
        <v>137</v>
      </c>
      <c r="O367" s="41" t="s">
        <v>209</v>
      </c>
      <c r="P367" s="42" t="s">
        <v>127</v>
      </c>
      <c r="Q367" s="41" t="s">
        <v>169</v>
      </c>
      <c r="R367" s="43">
        <v>80</v>
      </c>
      <c r="S367" s="40"/>
      <c r="T367" s="65"/>
    </row>
    <row r="368" spans="2:20" ht="21">
      <c r="B368" s="63"/>
      <c r="C368" s="58"/>
      <c r="D368" s="25" t="str">
        <f t="shared" si="21"/>
        <v>Pisces19°</v>
      </c>
      <c r="E368" s="26">
        <f t="shared" si="23"/>
        <v>350</v>
      </c>
      <c r="F368" s="27" t="s">
        <v>83</v>
      </c>
      <c r="G368" s="27" t="s">
        <v>212</v>
      </c>
      <c r="H368" s="28" t="s">
        <v>42</v>
      </c>
      <c r="I368" s="27" t="s">
        <v>172</v>
      </c>
      <c r="J368" s="29">
        <v>200</v>
      </c>
      <c r="K368" s="60"/>
      <c r="L368" s="25" t="str">
        <f t="shared" si="22"/>
        <v>Virgo19°</v>
      </c>
      <c r="M368" s="53">
        <f t="shared" si="20"/>
        <v>191</v>
      </c>
      <c r="N368" s="41" t="s">
        <v>137</v>
      </c>
      <c r="O368" s="41" t="s">
        <v>211</v>
      </c>
      <c r="P368" s="42" t="s">
        <v>126</v>
      </c>
      <c r="Q368" s="41" t="s">
        <v>168</v>
      </c>
      <c r="R368" s="43">
        <v>70</v>
      </c>
      <c r="S368" s="40"/>
      <c r="T368" s="65"/>
    </row>
    <row r="369" spans="2:20" ht="21">
      <c r="B369" s="63"/>
      <c r="C369" s="58"/>
      <c r="D369" s="25" t="str">
        <f t="shared" si="21"/>
        <v>Pisces20°</v>
      </c>
      <c r="E369" s="26">
        <f t="shared" si="23"/>
        <v>351</v>
      </c>
      <c r="F369" s="27" t="s">
        <v>83</v>
      </c>
      <c r="G369" s="27" t="s">
        <v>53</v>
      </c>
      <c r="H369" s="28" t="s">
        <v>43</v>
      </c>
      <c r="I369" s="27" t="s">
        <v>173</v>
      </c>
      <c r="J369" s="29">
        <v>300</v>
      </c>
      <c r="K369" s="60"/>
      <c r="L369" s="25" t="str">
        <f t="shared" si="22"/>
        <v>Virgo20°</v>
      </c>
      <c r="M369" s="53">
        <f t="shared" si="20"/>
        <v>190</v>
      </c>
      <c r="N369" s="41" t="s">
        <v>137</v>
      </c>
      <c r="O369" s="41" t="s">
        <v>213</v>
      </c>
      <c r="P369" s="42" t="s">
        <v>40</v>
      </c>
      <c r="Q369" s="41" t="s">
        <v>228</v>
      </c>
      <c r="R369" s="43">
        <v>60</v>
      </c>
      <c r="S369" s="40"/>
      <c r="T369" s="65"/>
    </row>
    <row r="370" spans="2:20" ht="21">
      <c r="B370" s="63"/>
      <c r="C370" s="58"/>
      <c r="D370" s="25" t="str">
        <f t="shared" si="21"/>
        <v>Pisces21°</v>
      </c>
      <c r="E370" s="26">
        <f t="shared" si="23"/>
        <v>352</v>
      </c>
      <c r="F370" s="27" t="s">
        <v>83</v>
      </c>
      <c r="G370" s="27" t="s">
        <v>55</v>
      </c>
      <c r="H370" s="28" t="s">
        <v>34</v>
      </c>
      <c r="I370" s="27" t="s">
        <v>174</v>
      </c>
      <c r="J370" s="29">
        <v>400</v>
      </c>
      <c r="K370" s="60"/>
      <c r="L370" s="25" t="str">
        <f t="shared" si="22"/>
        <v>Virgo21°</v>
      </c>
      <c r="M370" s="53">
        <f t="shared" si="20"/>
        <v>189</v>
      </c>
      <c r="N370" s="41" t="s">
        <v>137</v>
      </c>
      <c r="O370" s="41" t="s">
        <v>54</v>
      </c>
      <c r="P370" s="42" t="s">
        <v>39</v>
      </c>
      <c r="Q370" s="41" t="s">
        <v>227</v>
      </c>
      <c r="R370" s="43">
        <v>50</v>
      </c>
      <c r="S370" s="40"/>
      <c r="T370" s="65"/>
    </row>
    <row r="371" spans="2:20" ht="21">
      <c r="B371" s="63"/>
      <c r="C371" s="58"/>
      <c r="D371" s="25" t="str">
        <f t="shared" si="21"/>
        <v>Pisces22°</v>
      </c>
      <c r="E371" s="26">
        <f t="shared" si="23"/>
        <v>353</v>
      </c>
      <c r="F371" s="27" t="s">
        <v>83</v>
      </c>
      <c r="G371" s="27" t="s">
        <v>57</v>
      </c>
      <c r="H371" s="28" t="s">
        <v>18</v>
      </c>
      <c r="I371" s="27" t="s">
        <v>214</v>
      </c>
      <c r="J371" s="29">
        <v>1</v>
      </c>
      <c r="K371" s="60"/>
      <c r="L371" s="25" t="str">
        <f t="shared" si="22"/>
        <v>Virgo22°</v>
      </c>
      <c r="M371" s="53">
        <f t="shared" si="20"/>
        <v>188</v>
      </c>
      <c r="N371" s="41" t="s">
        <v>137</v>
      </c>
      <c r="O371" s="41" t="s">
        <v>56</v>
      </c>
      <c r="P371" s="42" t="s">
        <v>38</v>
      </c>
      <c r="Q371" s="41" t="s">
        <v>226</v>
      </c>
      <c r="R371" s="43">
        <v>40</v>
      </c>
      <c r="S371" s="40"/>
      <c r="T371" s="65"/>
    </row>
    <row r="372" spans="2:20" ht="21">
      <c r="B372" s="63"/>
      <c r="C372" s="58"/>
      <c r="D372" s="25" t="str">
        <f t="shared" si="21"/>
        <v>Pisces23°</v>
      </c>
      <c r="E372" s="26">
        <f t="shared" si="23"/>
        <v>354</v>
      </c>
      <c r="F372" s="27" t="s">
        <v>83</v>
      </c>
      <c r="G372" s="27" t="s">
        <v>59</v>
      </c>
      <c r="H372" s="28" t="s">
        <v>20</v>
      </c>
      <c r="I372" s="27" t="s">
        <v>215</v>
      </c>
      <c r="J372" s="29">
        <v>2</v>
      </c>
      <c r="K372" s="60"/>
      <c r="L372" s="25" t="str">
        <f t="shared" si="22"/>
        <v>Virgo23°</v>
      </c>
      <c r="M372" s="53">
        <f t="shared" si="20"/>
        <v>187</v>
      </c>
      <c r="N372" s="41" t="s">
        <v>137</v>
      </c>
      <c r="O372" s="41" t="s">
        <v>58</v>
      </c>
      <c r="P372" s="42" t="s">
        <v>125</v>
      </c>
      <c r="Q372" s="41" t="s">
        <v>225</v>
      </c>
      <c r="R372" s="43">
        <v>30</v>
      </c>
      <c r="S372" s="40"/>
      <c r="T372" s="65"/>
    </row>
    <row r="373" spans="2:20" ht="21">
      <c r="B373" s="63"/>
      <c r="C373" s="58"/>
      <c r="D373" s="25" t="str">
        <f t="shared" si="21"/>
        <v>Pisces24°</v>
      </c>
      <c r="E373" s="26">
        <f t="shared" si="23"/>
        <v>355</v>
      </c>
      <c r="F373" s="27" t="s">
        <v>83</v>
      </c>
      <c r="G373" s="27" t="s">
        <v>61</v>
      </c>
      <c r="H373" s="28" t="s">
        <v>21</v>
      </c>
      <c r="I373" s="27" t="s">
        <v>216</v>
      </c>
      <c r="J373" s="29">
        <v>3</v>
      </c>
      <c r="K373" s="60"/>
      <c r="L373" s="25" t="str">
        <f t="shared" si="22"/>
        <v>Virgo24°</v>
      </c>
      <c r="M373" s="53">
        <f t="shared" si="20"/>
        <v>186</v>
      </c>
      <c r="N373" s="41" t="s">
        <v>137</v>
      </c>
      <c r="O373" s="41" t="s">
        <v>60</v>
      </c>
      <c r="P373" s="42" t="s">
        <v>124</v>
      </c>
      <c r="Q373" s="41" t="s">
        <v>224</v>
      </c>
      <c r="R373" s="43">
        <v>20</v>
      </c>
      <c r="S373" s="40"/>
      <c r="T373" s="65"/>
    </row>
    <row r="374" spans="2:20" ht="21">
      <c r="B374" s="63"/>
      <c r="C374" s="58"/>
      <c r="D374" s="25" t="str">
        <f t="shared" si="21"/>
        <v>Pisces25°</v>
      </c>
      <c r="E374" s="26">
        <f t="shared" si="23"/>
        <v>356</v>
      </c>
      <c r="F374" s="27" t="s">
        <v>83</v>
      </c>
      <c r="G374" s="27" t="s">
        <v>63</v>
      </c>
      <c r="H374" s="28" t="s">
        <v>22</v>
      </c>
      <c r="I374" s="27" t="s">
        <v>217</v>
      </c>
      <c r="J374" s="29">
        <v>4</v>
      </c>
      <c r="K374" s="60"/>
      <c r="L374" s="25" t="str">
        <f t="shared" si="22"/>
        <v>Virgo25°</v>
      </c>
      <c r="M374" s="53">
        <f t="shared" si="20"/>
        <v>185</v>
      </c>
      <c r="N374" s="41" t="s">
        <v>137</v>
      </c>
      <c r="O374" s="41" t="s">
        <v>62</v>
      </c>
      <c r="P374" s="42" t="s">
        <v>123</v>
      </c>
      <c r="Q374" s="41" t="s">
        <v>223</v>
      </c>
      <c r="R374" s="43">
        <v>10</v>
      </c>
      <c r="S374" s="40"/>
      <c r="T374" s="65"/>
    </row>
    <row r="375" spans="2:20" ht="21">
      <c r="B375" s="63"/>
      <c r="C375" s="58"/>
      <c r="D375" s="25" t="str">
        <f t="shared" si="21"/>
        <v>Pisces26°</v>
      </c>
      <c r="E375" s="26">
        <f t="shared" si="23"/>
        <v>357</v>
      </c>
      <c r="F375" s="27" t="s">
        <v>83</v>
      </c>
      <c r="G375" s="27" t="s">
        <v>65</v>
      </c>
      <c r="H375" s="28" t="s">
        <v>23</v>
      </c>
      <c r="I375" s="27" t="s">
        <v>218</v>
      </c>
      <c r="J375" s="29">
        <v>5</v>
      </c>
      <c r="K375" s="60"/>
      <c r="L375" s="25" t="str">
        <f t="shared" si="22"/>
        <v>Virgo26°</v>
      </c>
      <c r="M375" s="53">
        <f t="shared" si="20"/>
        <v>184</v>
      </c>
      <c r="N375" s="41" t="s">
        <v>137</v>
      </c>
      <c r="O375" s="41" t="s">
        <v>64</v>
      </c>
      <c r="P375" s="42" t="s">
        <v>122</v>
      </c>
      <c r="Q375" s="41" t="s">
        <v>222</v>
      </c>
      <c r="R375" s="43">
        <v>9</v>
      </c>
      <c r="S375" s="40"/>
      <c r="T375" s="65"/>
    </row>
    <row r="376" spans="2:20" ht="21">
      <c r="B376" s="63"/>
      <c r="C376" s="58"/>
      <c r="D376" s="25" t="str">
        <f t="shared" si="21"/>
        <v>Pisces27°</v>
      </c>
      <c r="E376" s="26">
        <f t="shared" si="23"/>
        <v>358</v>
      </c>
      <c r="F376" s="27" t="s">
        <v>83</v>
      </c>
      <c r="G376" s="27" t="s">
        <v>67</v>
      </c>
      <c r="H376" s="28" t="s">
        <v>25</v>
      </c>
      <c r="I376" s="27" t="s">
        <v>219</v>
      </c>
      <c r="J376" s="29">
        <v>6</v>
      </c>
      <c r="K376" s="60"/>
      <c r="L376" s="25" t="str">
        <f t="shared" si="22"/>
        <v>Virgo27°</v>
      </c>
      <c r="M376" s="53">
        <f t="shared" si="20"/>
        <v>183</v>
      </c>
      <c r="N376" s="41" t="s">
        <v>137</v>
      </c>
      <c r="O376" s="41" t="s">
        <v>66</v>
      </c>
      <c r="P376" s="42" t="s">
        <v>33</v>
      </c>
      <c r="Q376" s="41" t="s">
        <v>221</v>
      </c>
      <c r="R376" s="43">
        <v>8</v>
      </c>
      <c r="S376" s="40"/>
      <c r="T376" s="65"/>
    </row>
    <row r="377" spans="2:20" ht="21">
      <c r="B377" s="63"/>
      <c r="C377" s="58"/>
      <c r="D377" s="25" t="str">
        <f t="shared" si="21"/>
        <v>Pisces28°</v>
      </c>
      <c r="E377" s="26">
        <f t="shared" si="23"/>
        <v>359</v>
      </c>
      <c r="F377" s="27" t="s">
        <v>83</v>
      </c>
      <c r="G377" s="27" t="s">
        <v>69</v>
      </c>
      <c r="H377" s="28" t="s">
        <v>30</v>
      </c>
      <c r="I377" s="27" t="s">
        <v>220</v>
      </c>
      <c r="J377" s="29">
        <v>7</v>
      </c>
      <c r="K377" s="60"/>
      <c r="L377" s="25" t="str">
        <f t="shared" si="22"/>
        <v>Virgo28°</v>
      </c>
      <c r="M377" s="53">
        <f t="shared" si="20"/>
        <v>182</v>
      </c>
      <c r="N377" s="41" t="s">
        <v>137</v>
      </c>
      <c r="O377" s="41" t="s">
        <v>68</v>
      </c>
      <c r="P377" s="42" t="s">
        <v>31</v>
      </c>
      <c r="Q377" s="41" t="s">
        <v>220</v>
      </c>
      <c r="R377" s="43">
        <v>7</v>
      </c>
      <c r="S377" s="40"/>
      <c r="T377" s="65"/>
    </row>
    <row r="378" spans="2:20" ht="22" thickBot="1">
      <c r="B378" s="63"/>
      <c r="C378" s="58"/>
      <c r="D378" s="30" t="str">
        <f t="shared" si="21"/>
        <v>Pisces29°</v>
      </c>
      <c r="E378" s="16">
        <f t="shared" si="23"/>
        <v>360</v>
      </c>
      <c r="F378" s="17" t="s">
        <v>83</v>
      </c>
      <c r="G378" s="17" t="s">
        <v>71</v>
      </c>
      <c r="H378" s="31" t="s">
        <v>32</v>
      </c>
      <c r="I378" s="17" t="s">
        <v>221</v>
      </c>
      <c r="J378" s="18">
        <v>8</v>
      </c>
      <c r="K378" s="60"/>
      <c r="L378" s="30" t="str">
        <f t="shared" si="22"/>
        <v>Virgo29°</v>
      </c>
      <c r="M378" s="33">
        <f t="shared" si="20"/>
        <v>181</v>
      </c>
      <c r="N378" s="44" t="s">
        <v>137</v>
      </c>
      <c r="O378" s="44" t="s">
        <v>70</v>
      </c>
      <c r="P378" s="45" t="s">
        <v>26</v>
      </c>
      <c r="Q378" s="44" t="s">
        <v>219</v>
      </c>
      <c r="R378" s="46">
        <v>6</v>
      </c>
      <c r="S378" s="40"/>
      <c r="T378" s="65"/>
    </row>
    <row r="379" spans="2:20">
      <c r="B379" s="63"/>
      <c r="C379" s="58"/>
      <c r="D379" s="58"/>
      <c r="E379" s="60"/>
      <c r="F379" s="60"/>
      <c r="G379" s="60"/>
      <c r="H379" s="60"/>
      <c r="I379" s="60"/>
      <c r="J379" s="60"/>
      <c r="K379" s="60"/>
      <c r="L379" s="58"/>
      <c r="M379" s="58"/>
      <c r="N379" s="60"/>
      <c r="O379" s="60"/>
      <c r="P379" s="60"/>
      <c r="Q379" s="60"/>
      <c r="R379" s="60"/>
      <c r="S379" s="58"/>
      <c r="T379" s="65"/>
    </row>
    <row r="380" spans="2:20">
      <c r="B380" s="63"/>
      <c r="C380" s="58"/>
      <c r="D380" s="58"/>
      <c r="E380" s="60"/>
      <c r="F380" s="60"/>
      <c r="G380" s="60"/>
      <c r="H380" s="60"/>
      <c r="I380" s="60"/>
      <c r="J380" s="60"/>
      <c r="K380" s="60"/>
      <c r="L380" s="58"/>
      <c r="M380" s="58"/>
      <c r="N380" s="60"/>
      <c r="O380" s="60"/>
      <c r="P380" s="60"/>
      <c r="Q380" s="60"/>
      <c r="R380" s="60"/>
      <c r="S380" s="58"/>
      <c r="T380" s="65"/>
    </row>
    <row r="381" spans="2:20">
      <c r="B381" s="63"/>
      <c r="C381" s="58"/>
      <c r="D381" s="58"/>
      <c r="E381" s="60"/>
      <c r="F381" s="60"/>
      <c r="G381" s="60"/>
      <c r="H381" s="60"/>
      <c r="I381" s="60"/>
      <c r="J381" s="60"/>
      <c r="K381" s="60"/>
      <c r="L381" s="58"/>
      <c r="M381" s="58"/>
      <c r="N381" s="60"/>
      <c r="O381" s="60"/>
      <c r="P381" s="60"/>
      <c r="Q381" s="60"/>
      <c r="R381" s="60"/>
      <c r="S381" s="58"/>
      <c r="T381" s="65"/>
    </row>
    <row r="382" spans="2:20">
      <c r="B382" s="63"/>
      <c r="C382" s="58"/>
      <c r="D382" s="58"/>
      <c r="E382" s="60"/>
      <c r="F382" s="60"/>
      <c r="G382" s="60"/>
      <c r="H382" s="60"/>
      <c r="I382" s="60"/>
      <c r="J382" s="60"/>
      <c r="K382" s="60"/>
      <c r="L382" s="58"/>
      <c r="M382" s="58"/>
      <c r="N382" s="60"/>
      <c r="O382" s="60"/>
      <c r="P382" s="60"/>
      <c r="Q382" s="60"/>
      <c r="R382" s="60"/>
      <c r="S382" s="58"/>
      <c r="T382" s="65"/>
    </row>
    <row r="383" spans="2:20">
      <c r="B383" s="63"/>
      <c r="C383" s="58"/>
      <c r="D383" s="58"/>
      <c r="E383" s="60"/>
      <c r="F383" s="60"/>
      <c r="G383" s="60"/>
      <c r="H383" s="60"/>
      <c r="I383" s="60"/>
      <c r="J383" s="60"/>
      <c r="K383" s="60"/>
      <c r="L383" s="58"/>
      <c r="M383" s="58"/>
      <c r="N383" s="60"/>
      <c r="O383" s="60"/>
      <c r="P383" s="60"/>
      <c r="Q383" s="60"/>
      <c r="R383" s="60"/>
      <c r="S383" s="58"/>
      <c r="T383" s="65"/>
    </row>
    <row r="384" spans="2:20">
      <c r="B384" s="63"/>
      <c r="C384" s="58"/>
      <c r="D384" s="58"/>
      <c r="E384" s="60"/>
      <c r="F384" s="60"/>
      <c r="G384" s="60"/>
      <c r="H384" s="60"/>
      <c r="I384" s="60"/>
      <c r="J384" s="60"/>
      <c r="K384" s="60"/>
      <c r="L384" s="58"/>
      <c r="M384" s="58"/>
      <c r="N384" s="60"/>
      <c r="O384" s="60"/>
      <c r="P384" s="60"/>
      <c r="Q384" s="60"/>
      <c r="R384" s="60"/>
      <c r="S384" s="58"/>
      <c r="T384" s="65"/>
    </row>
    <row r="385" spans="2:20">
      <c r="B385" s="63"/>
      <c r="C385" s="58"/>
      <c r="D385" s="58"/>
      <c r="E385" s="60"/>
      <c r="F385" s="60"/>
      <c r="G385" s="60"/>
      <c r="H385" s="60"/>
      <c r="I385" s="60"/>
      <c r="J385" s="60"/>
      <c r="K385" s="60"/>
      <c r="L385" s="58"/>
      <c r="M385" s="58"/>
      <c r="N385" s="60"/>
      <c r="O385" s="60"/>
      <c r="P385" s="60"/>
      <c r="Q385" s="60"/>
      <c r="R385" s="60"/>
      <c r="S385" s="58"/>
      <c r="T385" s="65"/>
    </row>
    <row r="386" spans="2:20" ht="14" thickBot="1">
      <c r="B386" s="67"/>
      <c r="C386" s="68"/>
      <c r="D386" s="68"/>
      <c r="E386" s="69"/>
      <c r="F386" s="69"/>
      <c r="G386" s="69"/>
      <c r="H386" s="69"/>
      <c r="I386" s="69"/>
      <c r="J386" s="69"/>
      <c r="K386" s="69"/>
      <c r="L386" s="68"/>
      <c r="M386" s="68"/>
      <c r="N386" s="69"/>
      <c r="O386" s="69"/>
      <c r="P386" s="69"/>
      <c r="Q386" s="69"/>
      <c r="R386" s="69"/>
      <c r="S386" s="68"/>
      <c r="T386" s="70"/>
    </row>
  </sheetData>
  <sheetProtection algorithmName="SHA-512" hashValue="aqrBGRzxTAp7T7d6ewfAZzXjr3xc8Pg7ZmpB0+wHtZqK5e/WG2Xe08HTCwwkNeoMvroiwEIOICdJtw2icg2DQw==" saltValue="CkUcdR2vg6KmPnlzCMri2Q==" spinCount="100000" sheet="1" objects="1" scenarios="1"/>
  <mergeCells count="4">
    <mergeCell ref="C11:D12"/>
    <mergeCell ref="C13:D14"/>
    <mergeCell ref="E17:J17"/>
    <mergeCell ref="M17:R17"/>
  </mergeCells>
  <phoneticPr fontId="2" type="noConversion"/>
  <dataValidations count="2">
    <dataValidation type="list" allowBlank="1" showInputMessage="1" showErrorMessage="1" sqref="F8:F9 H8:J9" xr:uid="{00000000-0002-0000-0000-000000000000}">
      <formula1>$G$20:$G$49</formula1>
    </dataValidation>
    <dataValidation type="list" allowBlank="1" showInputMessage="1" showErrorMessage="1" sqref="F7 H7:J7" xr:uid="{00000000-0002-0000-0000-000001000000}">
      <formula1>$S$20:$S$31</formula1>
    </dataValidation>
  </dataValidations>
  <pageMargins left="0.75" right="0.75" top="1" bottom="1" header="0.5" footer="0.5"/>
  <pageSetup paperSize="0" scale="16" orientation="portrait" horizontalDpi="4294967292" verticalDpi="4294967292"/>
  <headerFooter alignWithMargins="0"/>
  <rowBreaks count="2" manualBreakCount="2">
    <brk id="198" max="16383" man="1"/>
    <brk id="388" max="16383" man="1"/>
  </rowBreaks>
  <colBreaks count="1" manualBreakCount="1">
    <brk id="24" max="1048575" man="1"/>
  </colBreaks>
  <ignoredErrors>
    <ignoredError sqref="G10 H9:J10 F11:F14 H11:J14 G12:G14" emptyCellReference="1"/>
    <ignoredError sqref="K12:K13" formula="1"/>
    <ignoredError sqref="G9" unlockedFormula="1"/>
  </ignoredErrors>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T386"/>
  <sheetViews>
    <sheetView showGridLines="0" zoomScaleNormal="100" workbookViewId="0">
      <selection activeCell="I8" sqref="I8"/>
    </sheetView>
  </sheetViews>
  <sheetFormatPr baseColWidth="10" defaultColWidth="10.6640625" defaultRowHeight="13"/>
  <cols>
    <col min="1" max="1" width="5" style="7" customWidth="1"/>
    <col min="2" max="3" width="7.33203125" style="7" customWidth="1"/>
    <col min="4" max="4" width="10.6640625" style="7"/>
    <col min="5" max="5" width="13.5" style="8" customWidth="1"/>
    <col min="6" max="11" width="14.1640625" style="8" customWidth="1"/>
    <col min="12" max="12" width="10.6640625" style="7"/>
    <col min="13" max="13" width="10.83203125" style="7" customWidth="1"/>
    <col min="14" max="18" width="14.1640625" style="8" customWidth="1"/>
    <col min="19" max="19" width="10.6640625" style="7" hidden="1" customWidth="1"/>
    <col min="20" max="20" width="15.6640625" style="7" customWidth="1"/>
    <col min="21" max="21" width="13.6640625" style="7" customWidth="1"/>
    <col min="22" max="16384" width="10.6640625" style="7"/>
  </cols>
  <sheetData>
    <row r="1" spans="2:20" ht="31" customHeight="1" thickBot="1"/>
    <row r="2" spans="2:20" ht="32" customHeight="1">
      <c r="B2" s="57"/>
      <c r="C2" s="57"/>
      <c r="D2" s="54"/>
      <c r="E2" s="55"/>
      <c r="F2" s="55"/>
      <c r="G2" s="55"/>
      <c r="H2" s="55"/>
      <c r="I2" s="55"/>
      <c r="J2" s="55"/>
      <c r="K2" s="55"/>
      <c r="L2" s="54"/>
      <c r="M2" s="54"/>
      <c r="N2" s="55"/>
      <c r="O2" s="55"/>
      <c r="P2" s="55"/>
      <c r="Q2" s="55"/>
      <c r="R2" s="55"/>
      <c r="S2" s="54"/>
      <c r="T2" s="56"/>
    </row>
    <row r="3" spans="2:20" ht="35">
      <c r="B3" s="57"/>
      <c r="C3" s="57"/>
      <c r="D3" s="58"/>
      <c r="E3" s="59" t="s">
        <v>13</v>
      </c>
      <c r="F3" s="60"/>
      <c r="G3" s="60"/>
      <c r="H3" s="60"/>
      <c r="I3" s="60"/>
      <c r="J3" s="60"/>
      <c r="K3" s="60"/>
      <c r="L3" s="58"/>
      <c r="M3" s="58"/>
      <c r="N3" s="60"/>
      <c r="O3" s="60"/>
      <c r="P3" s="60"/>
      <c r="Q3" s="60"/>
      <c r="R3" s="60"/>
      <c r="S3" s="58"/>
      <c r="T3" s="61"/>
    </row>
    <row r="4" spans="2:20">
      <c r="B4" s="57"/>
      <c r="C4" s="57"/>
      <c r="D4" s="58"/>
      <c r="E4" s="60"/>
      <c r="F4" s="60"/>
      <c r="G4" s="60"/>
      <c r="H4" s="60"/>
      <c r="I4" s="60"/>
      <c r="J4" s="60"/>
      <c r="K4" s="60"/>
      <c r="L4" s="58"/>
      <c r="M4" s="58"/>
      <c r="N4" s="60"/>
      <c r="O4" s="60"/>
      <c r="P4" s="60"/>
      <c r="Q4" s="60"/>
      <c r="R4" s="60"/>
      <c r="S4" s="60"/>
      <c r="T4" s="62"/>
    </row>
    <row r="5" spans="2:20" ht="14" thickBot="1">
      <c r="B5" s="57"/>
      <c r="C5" s="57"/>
      <c r="D5" s="58"/>
      <c r="E5" s="60"/>
      <c r="F5" s="60"/>
      <c r="G5" s="60"/>
      <c r="H5" s="60"/>
      <c r="I5" s="60"/>
      <c r="J5" s="60"/>
      <c r="K5" s="60"/>
      <c r="L5" s="58"/>
      <c r="M5" s="58"/>
      <c r="N5" s="60"/>
      <c r="O5" s="60"/>
      <c r="P5" s="60"/>
      <c r="Q5" s="60"/>
      <c r="R5" s="60"/>
      <c r="S5" s="60"/>
      <c r="T5" s="62"/>
    </row>
    <row r="6" spans="2:20" ht="36" customHeight="1" thickBot="1">
      <c r="B6" s="63"/>
      <c r="C6" s="58"/>
      <c r="D6" s="58"/>
      <c r="E6" s="9" t="s">
        <v>17</v>
      </c>
      <c r="F6" s="10" t="s">
        <v>16</v>
      </c>
      <c r="G6" s="10" t="s">
        <v>167</v>
      </c>
      <c r="H6" s="11" t="s">
        <v>166</v>
      </c>
      <c r="I6" s="10" t="s">
        <v>93</v>
      </c>
      <c r="J6" s="12" t="s">
        <v>95</v>
      </c>
      <c r="K6" s="58"/>
      <c r="L6" s="60"/>
      <c r="M6" s="58"/>
      <c r="N6" s="60"/>
      <c r="O6" s="60"/>
      <c r="P6" s="60"/>
      <c r="Q6" s="60"/>
      <c r="R6" s="60"/>
      <c r="S6" s="60"/>
      <c r="T6" s="62"/>
    </row>
    <row r="7" spans="2:20" ht="25" customHeight="1">
      <c r="B7" s="63"/>
      <c r="C7" s="58"/>
      <c r="D7" s="58"/>
      <c r="E7" s="38" t="s">
        <v>165</v>
      </c>
      <c r="F7" s="1"/>
      <c r="G7" s="74" t="str">
        <f>IF(H7="","",VLOOKUP(IF(G9&lt;0,G9+360,IF(G9&gt;360,G9-360,G9)),E19:R378,2,FALSE))</f>
        <v/>
      </c>
      <c r="H7" s="2"/>
      <c r="I7" s="2"/>
      <c r="J7" s="3"/>
      <c r="K7" s="58"/>
      <c r="L7" s="60"/>
      <c r="M7" s="58"/>
      <c r="N7" s="60"/>
      <c r="O7" s="60"/>
      <c r="P7" s="60"/>
      <c r="Q7" s="60"/>
      <c r="R7" s="60"/>
      <c r="S7" s="60"/>
      <c r="T7" s="62"/>
    </row>
    <row r="8" spans="2:20" ht="25" customHeight="1" thickBot="1">
      <c r="B8" s="63"/>
      <c r="C8" s="58"/>
      <c r="D8" s="58"/>
      <c r="E8" s="39" t="s">
        <v>84</v>
      </c>
      <c r="F8" s="4"/>
      <c r="G8" s="75" t="str">
        <f>IF(H8="","",VLOOKUP(IF(G9&lt;0,G9+360,IF(G9&gt;360,G9-360,G9)),E19:R378,3,FALSE))</f>
        <v/>
      </c>
      <c r="H8" s="5"/>
      <c r="I8" s="5"/>
      <c r="J8" s="6"/>
      <c r="K8" s="58"/>
      <c r="L8" s="60"/>
      <c r="M8" s="58"/>
      <c r="N8" s="60"/>
      <c r="O8" s="60"/>
      <c r="P8" s="60"/>
      <c r="Q8" s="60"/>
      <c r="R8" s="60"/>
      <c r="S8" s="60"/>
      <c r="T8" s="62"/>
    </row>
    <row r="9" spans="2:20" ht="25" hidden="1" customHeight="1">
      <c r="B9" s="63"/>
      <c r="C9" s="58"/>
      <c r="D9" s="58"/>
      <c r="E9" s="37"/>
      <c r="F9" s="71"/>
      <c r="G9" s="72" t="e">
        <f>VLOOKUP(H10,$D$19:$E$378,2,FALSE)+VLOOKUP(I10,$D$19:$E$378,2,FALSE)-VLOOKUP(J10,$D$19:$E$378,2,FALSE)</f>
        <v>#N/A</v>
      </c>
      <c r="H9" s="72"/>
      <c r="I9" s="72"/>
      <c r="J9" s="73"/>
      <c r="K9" s="58"/>
      <c r="L9" s="60"/>
      <c r="M9" s="58"/>
      <c r="N9" s="60"/>
      <c r="O9" s="60"/>
      <c r="P9" s="60"/>
      <c r="Q9" s="60"/>
      <c r="R9" s="60"/>
      <c r="S9" s="60"/>
      <c r="T9" s="62"/>
    </row>
    <row r="10" spans="2:20" ht="36" hidden="1" customHeight="1" thickBot="1">
      <c r="B10" s="63"/>
      <c r="C10" s="58"/>
      <c r="D10" s="58"/>
      <c r="E10" s="33" t="s">
        <v>7</v>
      </c>
      <c r="F10" s="34" t="str">
        <f>F7&amp;F8</f>
        <v/>
      </c>
      <c r="G10" s="35" t="str">
        <f>G7&amp;G8</f>
        <v/>
      </c>
      <c r="H10" s="35" t="str">
        <f>H7&amp;H8</f>
        <v/>
      </c>
      <c r="I10" s="35" t="str">
        <f>I7&amp;I8</f>
        <v/>
      </c>
      <c r="J10" s="36" t="str">
        <f>J7&amp;J8</f>
        <v/>
      </c>
      <c r="K10" s="58"/>
      <c r="L10" s="60"/>
      <c r="M10" s="58"/>
      <c r="N10" s="60"/>
      <c r="O10" s="60"/>
      <c r="P10" s="60"/>
      <c r="Q10" s="60"/>
      <c r="R10" s="60"/>
      <c r="S10" s="60"/>
      <c r="T10" s="62"/>
    </row>
    <row r="11" spans="2:20" ht="36" customHeight="1">
      <c r="B11" s="63"/>
      <c r="C11" s="138" t="s">
        <v>163</v>
      </c>
      <c r="D11" s="139"/>
      <c r="E11" s="32" t="s">
        <v>48</v>
      </c>
      <c r="F11" s="14" t="str">
        <f>IF(F10="","",VLOOKUP(F10,$D$19:$R$378,5,FALSE))</f>
        <v/>
      </c>
      <c r="G11" s="14" t="str">
        <f>IF(G10="","",VLOOKUP(G10,$D$19:$R$378,5,FALSE))</f>
        <v/>
      </c>
      <c r="H11" s="14" t="str">
        <f>IF(H10="","",VLOOKUP(H10,$D$19:$R$378,5,FALSE))</f>
        <v/>
      </c>
      <c r="I11" s="14" t="str">
        <f>IF(I10="","",VLOOKUP(I10,$D$19:$R$378,5,FALSE))</f>
        <v/>
      </c>
      <c r="J11" s="14" t="str">
        <f>IF(J10="","",VLOOKUP(J10,$D$19:$R$378,5,FALSE))</f>
        <v/>
      </c>
      <c r="K11" s="15" t="str">
        <f>F11&amp;G11&amp;H11&amp;I11&amp;J11</f>
        <v/>
      </c>
      <c r="L11" s="60"/>
      <c r="M11" s="60"/>
      <c r="N11" s="60"/>
      <c r="O11" s="60"/>
      <c r="P11" s="60"/>
      <c r="Q11" s="60"/>
      <c r="R11" s="60"/>
      <c r="S11" s="60">
        <f>IF(S10&lt;0,S10+360,IF(S10&gt;360,S10-360,S10))</f>
        <v>0</v>
      </c>
      <c r="T11" s="62"/>
    </row>
    <row r="12" spans="2:20" ht="25" customHeight="1" thickBot="1">
      <c r="B12" s="63"/>
      <c r="C12" s="140"/>
      <c r="D12" s="139"/>
      <c r="E12" s="16" t="s">
        <v>164</v>
      </c>
      <c r="F12" s="17" t="str">
        <f>IF(F10="","",VLOOKUP(F10,$D$19:$R$378,7,FALSE))</f>
        <v/>
      </c>
      <c r="G12" s="17" t="str">
        <f>IF(G10="","",VLOOKUP(G10,$D$19:$R$378,7,FALSE))</f>
        <v/>
      </c>
      <c r="H12" s="17" t="str">
        <f>IF(H10="","",VLOOKUP(H10,$D$19:$R$378,7,FALSE))</f>
        <v/>
      </c>
      <c r="I12" s="17" t="str">
        <f>IF(I10="","",VLOOKUP(I10,$D$19:$R$378,7,FALSE))</f>
        <v/>
      </c>
      <c r="J12" s="17" t="str">
        <f>IF(J10="","",VLOOKUP(J10,$D$19:$R$378,7,FALSE))</f>
        <v/>
      </c>
      <c r="K12" s="19">
        <f>SUM(F12:J12)</f>
        <v>0</v>
      </c>
      <c r="L12" s="60"/>
      <c r="M12" s="60"/>
      <c r="N12" s="60"/>
      <c r="O12" s="60"/>
      <c r="P12" s="60"/>
      <c r="Q12" s="60"/>
      <c r="R12" s="60"/>
      <c r="S12" s="60"/>
      <c r="T12" s="64"/>
    </row>
    <row r="13" spans="2:20" ht="36" customHeight="1">
      <c r="B13" s="63"/>
      <c r="C13" s="138" t="s">
        <v>86</v>
      </c>
      <c r="D13" s="139"/>
      <c r="E13" s="13" t="s">
        <v>48</v>
      </c>
      <c r="F13" s="20" t="str">
        <f>IF(F10="","",VLOOKUP(F10,$D$19:$R$378,13,FALSE))</f>
        <v/>
      </c>
      <c r="G13" s="20" t="str">
        <f>IF(G10="","",VLOOKUP(G10,$D$19:$R$378,13,FALSE))</f>
        <v/>
      </c>
      <c r="H13" s="20" t="str">
        <f>IF(H10="","",VLOOKUP(H10,$D$19:$R$378,13,FALSE))</f>
        <v/>
      </c>
      <c r="I13" s="20" t="str">
        <f>IF(I10="","",VLOOKUP(I10,$D$19:$R$378,13,FALSE))</f>
        <v/>
      </c>
      <c r="J13" s="20" t="str">
        <f>IF(J10="","",VLOOKUP(J10,$D$19:$R$378,13,FALSE))</f>
        <v/>
      </c>
      <c r="K13" s="15" t="str">
        <f>F13&amp;G13&amp;H13&amp;I13&amp;J13</f>
        <v/>
      </c>
      <c r="L13" s="60"/>
      <c r="M13" s="60"/>
      <c r="N13" s="60"/>
      <c r="O13" s="60"/>
      <c r="P13" s="60"/>
      <c r="Q13" s="60"/>
      <c r="R13" s="60"/>
      <c r="S13" s="60"/>
      <c r="T13" s="65"/>
    </row>
    <row r="14" spans="2:20" ht="25" customHeight="1" thickBot="1">
      <c r="B14" s="63"/>
      <c r="C14" s="140"/>
      <c r="D14" s="139"/>
      <c r="E14" s="16" t="s">
        <v>164</v>
      </c>
      <c r="F14" s="17" t="str">
        <f>IF(F10="","",VLOOKUP(F10,$D$19:$R$378,15,FALSE))</f>
        <v/>
      </c>
      <c r="G14" s="17" t="str">
        <f>IF(G10="","",VLOOKUP(G10,$D$19:$R$378,15,FALSE))</f>
        <v/>
      </c>
      <c r="H14" s="17" t="str">
        <f>IF(H10="","",VLOOKUP(H10,$D$19:$R$378,15,FALSE))</f>
        <v/>
      </c>
      <c r="I14" s="17" t="str">
        <f>IF(I10="","",VLOOKUP(I10,$D$19:$R$378,15,FALSE))</f>
        <v/>
      </c>
      <c r="J14" s="17" t="str">
        <f>IF(J10="","",VLOOKUP(J10,$D$19:$R$378,15,FALSE))</f>
        <v/>
      </c>
      <c r="K14" s="19">
        <f>SUM(F14:J14)</f>
        <v>0</v>
      </c>
      <c r="L14" s="60"/>
      <c r="M14" s="60"/>
      <c r="N14" s="60"/>
      <c r="O14" s="60"/>
      <c r="P14" s="60"/>
      <c r="Q14" s="60"/>
      <c r="R14" s="60"/>
      <c r="S14" s="60"/>
      <c r="T14" s="64"/>
    </row>
    <row r="15" spans="2:20">
      <c r="B15" s="63"/>
      <c r="C15" s="58"/>
      <c r="D15" s="58"/>
      <c r="E15" s="60"/>
      <c r="F15" s="60"/>
      <c r="G15" s="60"/>
      <c r="H15" s="60"/>
      <c r="I15" s="60"/>
      <c r="J15" s="60"/>
      <c r="K15" s="60"/>
      <c r="L15" s="58"/>
      <c r="M15" s="58"/>
      <c r="N15" s="60"/>
      <c r="O15" s="60"/>
      <c r="P15" s="60"/>
      <c r="Q15" s="60"/>
      <c r="R15" s="60"/>
      <c r="S15" s="60"/>
      <c r="T15" s="65"/>
    </row>
    <row r="16" spans="2:20" ht="14" thickBot="1">
      <c r="B16" s="63"/>
      <c r="C16" s="58"/>
      <c r="D16" s="58"/>
      <c r="E16" s="60"/>
      <c r="F16" s="60"/>
      <c r="G16" s="60"/>
      <c r="H16" s="60"/>
      <c r="I16" s="60"/>
      <c r="J16" s="60"/>
      <c r="K16" s="60"/>
      <c r="L16" s="58"/>
      <c r="M16" s="58"/>
      <c r="N16" s="60"/>
      <c r="O16" s="60"/>
      <c r="P16" s="60"/>
      <c r="Q16" s="60"/>
      <c r="R16" s="60"/>
      <c r="S16" s="60"/>
      <c r="T16" s="65"/>
    </row>
    <row r="17" spans="2:20" ht="30" customHeight="1" thickBot="1">
      <c r="B17" s="63"/>
      <c r="C17" s="58"/>
      <c r="D17" s="58"/>
      <c r="E17" s="147" t="s">
        <v>7</v>
      </c>
      <c r="F17" s="148"/>
      <c r="G17" s="148"/>
      <c r="H17" s="148"/>
      <c r="I17" s="148"/>
      <c r="J17" s="149"/>
      <c r="K17" s="60"/>
      <c r="L17" s="58"/>
      <c r="M17" s="150" t="s">
        <v>8</v>
      </c>
      <c r="N17" s="151"/>
      <c r="O17" s="151"/>
      <c r="P17" s="151"/>
      <c r="Q17" s="151"/>
      <c r="R17" s="152"/>
      <c r="S17" s="60"/>
      <c r="T17" s="65"/>
    </row>
    <row r="18" spans="2:20" ht="44" customHeight="1">
      <c r="B18" s="63"/>
      <c r="C18" s="66"/>
      <c r="D18" s="21" t="s">
        <v>7</v>
      </c>
      <c r="E18" s="22" t="s">
        <v>88</v>
      </c>
      <c r="F18" s="23" t="s">
        <v>12</v>
      </c>
      <c r="G18" s="23" t="s">
        <v>49</v>
      </c>
      <c r="H18" s="23" t="s">
        <v>96</v>
      </c>
      <c r="I18" s="23" t="s">
        <v>50</v>
      </c>
      <c r="J18" s="24" t="s">
        <v>15</v>
      </c>
      <c r="K18" s="60"/>
      <c r="L18" s="21" t="s">
        <v>9</v>
      </c>
      <c r="M18" s="50" t="s">
        <v>87</v>
      </c>
      <c r="N18" s="51" t="s">
        <v>10</v>
      </c>
      <c r="O18" s="51" t="s">
        <v>11</v>
      </c>
      <c r="P18" s="51" t="s">
        <v>14</v>
      </c>
      <c r="Q18" s="51" t="s">
        <v>50</v>
      </c>
      <c r="R18" s="52" t="s">
        <v>15</v>
      </c>
      <c r="S18" s="40"/>
      <c r="T18" s="65"/>
    </row>
    <row r="19" spans="2:20" ht="21">
      <c r="B19" s="63"/>
      <c r="C19" s="58"/>
      <c r="D19" s="25" t="str">
        <f t="shared" ref="D19:D82" si="0">F19&amp;G19</f>
        <v>Aries0°</v>
      </c>
      <c r="E19" s="26">
        <v>1</v>
      </c>
      <c r="F19" s="27" t="s">
        <v>72</v>
      </c>
      <c r="G19" s="27" t="s">
        <v>52</v>
      </c>
      <c r="H19" s="28" t="s">
        <v>19</v>
      </c>
      <c r="I19" s="27" t="s">
        <v>214</v>
      </c>
      <c r="J19" s="29">
        <v>1</v>
      </c>
      <c r="K19" s="60"/>
      <c r="L19" s="25" t="str">
        <f t="shared" ref="L19:L82" si="1">N19&amp;O19</f>
        <v>Libra0°</v>
      </c>
      <c r="M19" s="53">
        <f t="shared" ref="M19:M82" si="2">M20+1</f>
        <v>180</v>
      </c>
      <c r="N19" s="47" t="s">
        <v>97</v>
      </c>
      <c r="O19" s="47" t="s">
        <v>51</v>
      </c>
      <c r="P19" s="48" t="s">
        <v>132</v>
      </c>
      <c r="Q19" s="47" t="s">
        <v>143</v>
      </c>
      <c r="R19" s="49">
        <v>4</v>
      </c>
      <c r="S19" s="40"/>
      <c r="T19" s="65"/>
    </row>
    <row r="20" spans="2:20" ht="21">
      <c r="B20" s="63"/>
      <c r="C20" s="58"/>
      <c r="D20" s="25" t="str">
        <f t="shared" si="0"/>
        <v>Aries1°</v>
      </c>
      <c r="E20" s="26">
        <f>E19+1</f>
        <v>2</v>
      </c>
      <c r="F20" s="27" t="s">
        <v>72</v>
      </c>
      <c r="G20" s="27" t="s">
        <v>176</v>
      </c>
      <c r="H20" s="28" t="s">
        <v>27</v>
      </c>
      <c r="I20" s="27" t="s">
        <v>215</v>
      </c>
      <c r="J20" s="29">
        <v>2</v>
      </c>
      <c r="K20" s="60"/>
      <c r="L20" s="25" t="str">
        <f t="shared" si="1"/>
        <v>Libra1°</v>
      </c>
      <c r="M20" s="53">
        <f t="shared" si="2"/>
        <v>179</v>
      </c>
      <c r="N20" s="41" t="s">
        <v>97</v>
      </c>
      <c r="O20" s="41" t="s">
        <v>175</v>
      </c>
      <c r="P20" s="42" t="s">
        <v>131</v>
      </c>
      <c r="Q20" s="41" t="s">
        <v>142</v>
      </c>
      <c r="R20" s="43">
        <v>3</v>
      </c>
      <c r="S20" s="40" t="s">
        <v>72</v>
      </c>
      <c r="T20" s="65"/>
    </row>
    <row r="21" spans="2:20" ht="21">
      <c r="B21" s="63"/>
      <c r="C21" s="58"/>
      <c r="D21" s="25" t="str">
        <f t="shared" si="0"/>
        <v>Aries2°</v>
      </c>
      <c r="E21" s="26">
        <f>E20+1</f>
        <v>3</v>
      </c>
      <c r="F21" s="27" t="s">
        <v>72</v>
      </c>
      <c r="G21" s="27" t="s">
        <v>178</v>
      </c>
      <c r="H21" s="28" t="s">
        <v>28</v>
      </c>
      <c r="I21" s="27" t="s">
        <v>216</v>
      </c>
      <c r="J21" s="29">
        <v>3</v>
      </c>
      <c r="K21" s="60"/>
      <c r="L21" s="25" t="str">
        <f t="shared" si="1"/>
        <v>Libra2°</v>
      </c>
      <c r="M21" s="53">
        <f t="shared" si="2"/>
        <v>178</v>
      </c>
      <c r="N21" s="41" t="s">
        <v>97</v>
      </c>
      <c r="O21" s="41" t="s">
        <v>177</v>
      </c>
      <c r="P21" s="42" t="s">
        <v>27</v>
      </c>
      <c r="Q21" s="41" t="s">
        <v>141</v>
      </c>
      <c r="R21" s="43">
        <v>2</v>
      </c>
      <c r="S21" s="40" t="s">
        <v>73</v>
      </c>
      <c r="T21" s="65"/>
    </row>
    <row r="22" spans="2:20" ht="21">
      <c r="B22" s="63"/>
      <c r="C22" s="58"/>
      <c r="D22" s="25" t="str">
        <f t="shared" si="0"/>
        <v>Aries3°</v>
      </c>
      <c r="E22" s="26">
        <f t="shared" ref="E22:E85" si="3">E21+1</f>
        <v>4</v>
      </c>
      <c r="F22" s="27" t="s">
        <v>72</v>
      </c>
      <c r="G22" s="27" t="s">
        <v>180</v>
      </c>
      <c r="H22" s="28" t="s">
        <v>29</v>
      </c>
      <c r="I22" s="27" t="s">
        <v>217</v>
      </c>
      <c r="J22" s="29">
        <v>4</v>
      </c>
      <c r="K22" s="60"/>
      <c r="L22" s="25" t="str">
        <f t="shared" si="1"/>
        <v>Libra3°</v>
      </c>
      <c r="M22" s="53">
        <f t="shared" si="2"/>
        <v>177</v>
      </c>
      <c r="N22" s="41" t="s">
        <v>97</v>
      </c>
      <c r="O22" s="41" t="s">
        <v>179</v>
      </c>
      <c r="P22" s="42" t="s">
        <v>130</v>
      </c>
      <c r="Q22" s="41" t="s">
        <v>162</v>
      </c>
      <c r="R22" s="43">
        <v>1</v>
      </c>
      <c r="S22" s="40" t="s">
        <v>74</v>
      </c>
      <c r="T22" s="65"/>
    </row>
    <row r="23" spans="2:20" ht="21">
      <c r="B23" s="63"/>
      <c r="C23" s="58"/>
      <c r="D23" s="25" t="str">
        <f t="shared" si="0"/>
        <v>Aries4°</v>
      </c>
      <c r="E23" s="26">
        <f t="shared" si="3"/>
        <v>5</v>
      </c>
      <c r="F23" s="27" t="s">
        <v>72</v>
      </c>
      <c r="G23" s="27" t="s">
        <v>182</v>
      </c>
      <c r="H23" s="28" t="s">
        <v>24</v>
      </c>
      <c r="I23" s="27" t="s">
        <v>218</v>
      </c>
      <c r="J23" s="29">
        <v>5</v>
      </c>
      <c r="K23" s="60"/>
      <c r="L23" s="25" t="str">
        <f t="shared" si="1"/>
        <v>Libra4°</v>
      </c>
      <c r="M23" s="53">
        <f t="shared" si="2"/>
        <v>176</v>
      </c>
      <c r="N23" s="41" t="s">
        <v>97</v>
      </c>
      <c r="O23" s="41" t="s">
        <v>181</v>
      </c>
      <c r="P23" s="42" t="s">
        <v>34</v>
      </c>
      <c r="Q23" s="41" t="s">
        <v>161</v>
      </c>
      <c r="R23" s="43">
        <v>400</v>
      </c>
      <c r="S23" s="40" t="s">
        <v>75</v>
      </c>
      <c r="T23" s="65"/>
    </row>
    <row r="24" spans="2:20" ht="21">
      <c r="B24" s="63"/>
      <c r="C24" s="58"/>
      <c r="D24" s="25" t="str">
        <f t="shared" si="0"/>
        <v>Aries5°</v>
      </c>
      <c r="E24" s="26">
        <f t="shared" si="3"/>
        <v>6</v>
      </c>
      <c r="F24" s="27" t="s">
        <v>72</v>
      </c>
      <c r="G24" s="27" t="s">
        <v>184</v>
      </c>
      <c r="H24" s="28" t="s">
        <v>26</v>
      </c>
      <c r="I24" s="27" t="s">
        <v>219</v>
      </c>
      <c r="J24" s="29">
        <v>6</v>
      </c>
      <c r="K24" s="60"/>
      <c r="L24" s="25" t="str">
        <f t="shared" si="1"/>
        <v>Libra5°</v>
      </c>
      <c r="M24" s="53">
        <f t="shared" si="2"/>
        <v>175</v>
      </c>
      <c r="N24" s="41" t="s">
        <v>97</v>
      </c>
      <c r="O24" s="41" t="s">
        <v>183</v>
      </c>
      <c r="P24" s="42" t="s">
        <v>129</v>
      </c>
      <c r="Q24" s="41" t="s">
        <v>160</v>
      </c>
      <c r="R24" s="43">
        <v>300</v>
      </c>
      <c r="S24" s="40" t="s">
        <v>76</v>
      </c>
      <c r="T24" s="65"/>
    </row>
    <row r="25" spans="2:20" ht="21">
      <c r="B25" s="63"/>
      <c r="C25" s="58"/>
      <c r="D25" s="25" t="str">
        <f t="shared" si="0"/>
        <v>Aries6°</v>
      </c>
      <c r="E25" s="26">
        <f t="shared" si="3"/>
        <v>7</v>
      </c>
      <c r="F25" s="27" t="s">
        <v>72</v>
      </c>
      <c r="G25" s="27" t="s">
        <v>186</v>
      </c>
      <c r="H25" s="28" t="s">
        <v>31</v>
      </c>
      <c r="I25" s="27" t="s">
        <v>220</v>
      </c>
      <c r="J25" s="29">
        <v>7</v>
      </c>
      <c r="K25" s="60"/>
      <c r="L25" s="25" t="str">
        <f t="shared" si="1"/>
        <v>Libra6°</v>
      </c>
      <c r="M25" s="53">
        <f t="shared" si="2"/>
        <v>174</v>
      </c>
      <c r="N25" s="41" t="s">
        <v>97</v>
      </c>
      <c r="O25" s="41" t="s">
        <v>185</v>
      </c>
      <c r="P25" s="42" t="s">
        <v>128</v>
      </c>
      <c r="Q25" s="41" t="s">
        <v>159</v>
      </c>
      <c r="R25" s="43">
        <v>200</v>
      </c>
      <c r="S25" s="40" t="s">
        <v>77</v>
      </c>
      <c r="T25" s="65"/>
    </row>
    <row r="26" spans="2:20" ht="21">
      <c r="B26" s="63"/>
      <c r="C26" s="58"/>
      <c r="D26" s="25" t="str">
        <f t="shared" si="0"/>
        <v>Aries7°</v>
      </c>
      <c r="E26" s="26">
        <f t="shared" si="3"/>
        <v>8</v>
      </c>
      <c r="F26" s="27" t="s">
        <v>72</v>
      </c>
      <c r="G26" s="27" t="s">
        <v>188</v>
      </c>
      <c r="H26" s="28" t="s">
        <v>33</v>
      </c>
      <c r="I26" s="27" t="s">
        <v>221</v>
      </c>
      <c r="J26" s="29">
        <v>8</v>
      </c>
      <c r="K26" s="60"/>
      <c r="L26" s="25" t="str">
        <f t="shared" si="1"/>
        <v>Libra7°</v>
      </c>
      <c r="M26" s="53">
        <f t="shared" si="2"/>
        <v>173</v>
      </c>
      <c r="N26" s="41" t="s">
        <v>97</v>
      </c>
      <c r="O26" s="41" t="s">
        <v>187</v>
      </c>
      <c r="P26" s="42" t="s">
        <v>41</v>
      </c>
      <c r="Q26" s="41" t="s">
        <v>158</v>
      </c>
      <c r="R26" s="43">
        <v>100</v>
      </c>
      <c r="S26" s="40" t="s">
        <v>78</v>
      </c>
      <c r="T26" s="65"/>
    </row>
    <row r="27" spans="2:20" ht="21">
      <c r="B27" s="63"/>
      <c r="C27" s="58"/>
      <c r="D27" s="25" t="str">
        <f t="shared" si="0"/>
        <v>Aries8°</v>
      </c>
      <c r="E27" s="26">
        <f t="shared" si="3"/>
        <v>9</v>
      </c>
      <c r="F27" s="27" t="s">
        <v>72</v>
      </c>
      <c r="G27" s="27" t="s">
        <v>190</v>
      </c>
      <c r="H27" s="28" t="s">
        <v>235</v>
      </c>
      <c r="I27" s="27" t="s">
        <v>222</v>
      </c>
      <c r="J27" s="29">
        <v>9</v>
      </c>
      <c r="K27" s="60"/>
      <c r="L27" s="25" t="str">
        <f t="shared" si="1"/>
        <v>Libra8°</v>
      </c>
      <c r="M27" s="53">
        <f t="shared" si="2"/>
        <v>172</v>
      </c>
      <c r="N27" s="41" t="s">
        <v>97</v>
      </c>
      <c r="O27" s="41" t="s">
        <v>189</v>
      </c>
      <c r="P27" s="42" t="s">
        <v>44</v>
      </c>
      <c r="Q27" s="41" t="s">
        <v>157</v>
      </c>
      <c r="R27" s="43">
        <v>90</v>
      </c>
      <c r="S27" s="40" t="s">
        <v>79</v>
      </c>
      <c r="T27" s="65"/>
    </row>
    <row r="28" spans="2:20" ht="21">
      <c r="B28" s="63"/>
      <c r="C28" s="58"/>
      <c r="D28" s="25" t="str">
        <f t="shared" si="0"/>
        <v>Aries9°</v>
      </c>
      <c r="E28" s="26">
        <f t="shared" si="3"/>
        <v>10</v>
      </c>
      <c r="F28" s="27" t="s">
        <v>72</v>
      </c>
      <c r="G28" s="27" t="s">
        <v>192</v>
      </c>
      <c r="H28" s="28" t="s">
        <v>35</v>
      </c>
      <c r="I28" s="27" t="s">
        <v>223</v>
      </c>
      <c r="J28" s="29">
        <v>10</v>
      </c>
      <c r="K28" s="60"/>
      <c r="L28" s="25" t="str">
        <f t="shared" si="1"/>
        <v>Libra9°</v>
      </c>
      <c r="M28" s="53">
        <f t="shared" si="2"/>
        <v>171</v>
      </c>
      <c r="N28" s="41" t="s">
        <v>97</v>
      </c>
      <c r="O28" s="41" t="s">
        <v>191</v>
      </c>
      <c r="P28" s="42" t="s">
        <v>127</v>
      </c>
      <c r="Q28" s="41" t="s">
        <v>156</v>
      </c>
      <c r="R28" s="43">
        <v>80</v>
      </c>
      <c r="S28" s="40" t="s">
        <v>80</v>
      </c>
      <c r="T28" s="65"/>
    </row>
    <row r="29" spans="2:20" ht="21">
      <c r="B29" s="63"/>
      <c r="C29" s="58"/>
      <c r="D29" s="25" t="str">
        <f t="shared" si="0"/>
        <v>Aries10°</v>
      </c>
      <c r="E29" s="26">
        <f t="shared" si="3"/>
        <v>11</v>
      </c>
      <c r="F29" s="27" t="s">
        <v>72</v>
      </c>
      <c r="G29" s="27" t="s">
        <v>194</v>
      </c>
      <c r="H29" s="28" t="s">
        <v>36</v>
      </c>
      <c r="I29" s="27" t="s">
        <v>224</v>
      </c>
      <c r="J29" s="29">
        <v>20</v>
      </c>
      <c r="K29" s="60"/>
      <c r="L29" s="25" t="str">
        <f t="shared" si="1"/>
        <v>Libra10°</v>
      </c>
      <c r="M29" s="53">
        <f t="shared" si="2"/>
        <v>170</v>
      </c>
      <c r="N29" s="41" t="s">
        <v>97</v>
      </c>
      <c r="O29" s="41" t="s">
        <v>193</v>
      </c>
      <c r="P29" s="42" t="s">
        <v>126</v>
      </c>
      <c r="Q29" s="41" t="s">
        <v>155</v>
      </c>
      <c r="R29" s="43">
        <v>70</v>
      </c>
      <c r="S29" s="40" t="s">
        <v>81</v>
      </c>
      <c r="T29" s="65"/>
    </row>
    <row r="30" spans="2:20" ht="21">
      <c r="B30" s="63"/>
      <c r="C30" s="58"/>
      <c r="D30" s="25" t="str">
        <f t="shared" si="0"/>
        <v>Aries11°</v>
      </c>
      <c r="E30" s="26">
        <f t="shared" si="3"/>
        <v>12</v>
      </c>
      <c r="F30" s="27" t="s">
        <v>72</v>
      </c>
      <c r="G30" s="27" t="s">
        <v>196</v>
      </c>
      <c r="H30" s="28" t="s">
        <v>37</v>
      </c>
      <c r="I30" s="27" t="s">
        <v>225</v>
      </c>
      <c r="J30" s="29">
        <v>30</v>
      </c>
      <c r="K30" s="60"/>
      <c r="L30" s="25" t="str">
        <f t="shared" si="1"/>
        <v>Libra11°</v>
      </c>
      <c r="M30" s="53">
        <f t="shared" si="2"/>
        <v>169</v>
      </c>
      <c r="N30" s="41" t="s">
        <v>97</v>
      </c>
      <c r="O30" s="41" t="s">
        <v>195</v>
      </c>
      <c r="P30" s="42" t="s">
        <v>40</v>
      </c>
      <c r="Q30" s="41" t="s">
        <v>154</v>
      </c>
      <c r="R30" s="43">
        <v>60</v>
      </c>
      <c r="S30" s="40" t="s">
        <v>82</v>
      </c>
      <c r="T30" s="65"/>
    </row>
    <row r="31" spans="2:20" ht="21">
      <c r="B31" s="63"/>
      <c r="C31" s="58"/>
      <c r="D31" s="25" t="str">
        <f t="shared" si="0"/>
        <v>Aries12°</v>
      </c>
      <c r="E31" s="26">
        <f t="shared" si="3"/>
        <v>13</v>
      </c>
      <c r="F31" s="27" t="s">
        <v>72</v>
      </c>
      <c r="G31" s="27" t="s">
        <v>198</v>
      </c>
      <c r="H31" s="28" t="s">
        <v>38</v>
      </c>
      <c r="I31" s="27" t="s">
        <v>226</v>
      </c>
      <c r="J31" s="29">
        <v>40</v>
      </c>
      <c r="K31" s="60"/>
      <c r="L31" s="25" t="str">
        <f t="shared" si="1"/>
        <v>Libra12°</v>
      </c>
      <c r="M31" s="53">
        <f t="shared" si="2"/>
        <v>168</v>
      </c>
      <c r="N31" s="41" t="s">
        <v>97</v>
      </c>
      <c r="O31" s="41" t="s">
        <v>197</v>
      </c>
      <c r="P31" s="42" t="s">
        <v>39</v>
      </c>
      <c r="Q31" s="41" t="s">
        <v>153</v>
      </c>
      <c r="R31" s="43">
        <v>50</v>
      </c>
      <c r="S31" s="40" t="s">
        <v>47</v>
      </c>
      <c r="T31" s="65"/>
    </row>
    <row r="32" spans="2:20" ht="21">
      <c r="B32" s="63"/>
      <c r="C32" s="58"/>
      <c r="D32" s="25" t="str">
        <f t="shared" si="0"/>
        <v>Aries13°</v>
      </c>
      <c r="E32" s="26">
        <f t="shared" si="3"/>
        <v>14</v>
      </c>
      <c r="F32" s="27" t="s">
        <v>72</v>
      </c>
      <c r="G32" s="27" t="s">
        <v>200</v>
      </c>
      <c r="H32" s="28" t="s">
        <v>39</v>
      </c>
      <c r="I32" s="27" t="s">
        <v>227</v>
      </c>
      <c r="J32" s="29">
        <v>50</v>
      </c>
      <c r="K32" s="60"/>
      <c r="L32" s="25" t="str">
        <f t="shared" si="1"/>
        <v>Libra13°</v>
      </c>
      <c r="M32" s="53">
        <f t="shared" si="2"/>
        <v>167</v>
      </c>
      <c r="N32" s="41" t="s">
        <v>97</v>
      </c>
      <c r="O32" s="41" t="s">
        <v>199</v>
      </c>
      <c r="P32" s="42" t="s">
        <v>38</v>
      </c>
      <c r="Q32" s="41" t="s">
        <v>152</v>
      </c>
      <c r="R32" s="43">
        <v>40</v>
      </c>
      <c r="S32" s="40"/>
      <c r="T32" s="65"/>
    </row>
    <row r="33" spans="2:20" ht="21">
      <c r="B33" s="63"/>
      <c r="C33" s="58"/>
      <c r="D33" s="25" t="str">
        <f t="shared" si="0"/>
        <v>Aries14°</v>
      </c>
      <c r="E33" s="26">
        <f t="shared" si="3"/>
        <v>15</v>
      </c>
      <c r="F33" s="27" t="s">
        <v>72</v>
      </c>
      <c r="G33" s="27" t="s">
        <v>202</v>
      </c>
      <c r="H33" s="28" t="s">
        <v>40</v>
      </c>
      <c r="I33" s="27" t="s">
        <v>228</v>
      </c>
      <c r="J33" s="29">
        <v>60</v>
      </c>
      <c r="K33" s="60"/>
      <c r="L33" s="25" t="str">
        <f t="shared" si="1"/>
        <v>Libra14°</v>
      </c>
      <c r="M33" s="53">
        <f t="shared" si="2"/>
        <v>166</v>
      </c>
      <c r="N33" s="41" t="s">
        <v>97</v>
      </c>
      <c r="O33" s="41" t="s">
        <v>201</v>
      </c>
      <c r="P33" s="42" t="s">
        <v>125</v>
      </c>
      <c r="Q33" s="41" t="s">
        <v>151</v>
      </c>
      <c r="R33" s="43">
        <v>30</v>
      </c>
      <c r="S33" s="40"/>
      <c r="T33" s="65"/>
    </row>
    <row r="34" spans="2:20" ht="21">
      <c r="B34" s="63"/>
      <c r="C34" s="58"/>
      <c r="D34" s="25" t="str">
        <f t="shared" si="0"/>
        <v>Aries15°</v>
      </c>
      <c r="E34" s="26">
        <f t="shared" si="3"/>
        <v>16</v>
      </c>
      <c r="F34" s="27" t="s">
        <v>72</v>
      </c>
      <c r="G34" s="27" t="s">
        <v>204</v>
      </c>
      <c r="H34" s="28" t="s">
        <v>45</v>
      </c>
      <c r="I34" s="27" t="s">
        <v>168</v>
      </c>
      <c r="J34" s="29">
        <v>70</v>
      </c>
      <c r="K34" s="60"/>
      <c r="L34" s="25" t="str">
        <f t="shared" si="1"/>
        <v>Libra15°</v>
      </c>
      <c r="M34" s="53">
        <f t="shared" si="2"/>
        <v>165</v>
      </c>
      <c r="N34" s="41" t="s">
        <v>97</v>
      </c>
      <c r="O34" s="41" t="s">
        <v>203</v>
      </c>
      <c r="P34" s="42" t="s">
        <v>124</v>
      </c>
      <c r="Q34" s="41" t="s">
        <v>150</v>
      </c>
      <c r="R34" s="43">
        <v>20</v>
      </c>
      <c r="S34" s="40"/>
      <c r="T34" s="65"/>
    </row>
    <row r="35" spans="2:20" ht="21">
      <c r="B35" s="63"/>
      <c r="C35" s="58"/>
      <c r="D35" s="25" t="str">
        <f t="shared" si="0"/>
        <v>Aries16°</v>
      </c>
      <c r="E35" s="26">
        <f t="shared" si="3"/>
        <v>17</v>
      </c>
      <c r="F35" s="27" t="s">
        <v>72</v>
      </c>
      <c r="G35" s="27" t="s">
        <v>206</v>
      </c>
      <c r="H35" s="28" t="s">
        <v>46</v>
      </c>
      <c r="I35" s="27" t="s">
        <v>169</v>
      </c>
      <c r="J35" s="29">
        <v>80</v>
      </c>
      <c r="K35" s="60"/>
      <c r="L35" s="25" t="str">
        <f t="shared" si="1"/>
        <v>Libra16°</v>
      </c>
      <c r="M35" s="53">
        <f t="shared" si="2"/>
        <v>164</v>
      </c>
      <c r="N35" s="41" t="s">
        <v>97</v>
      </c>
      <c r="O35" s="41" t="s">
        <v>205</v>
      </c>
      <c r="P35" s="42" t="s">
        <v>123</v>
      </c>
      <c r="Q35" s="41" t="s">
        <v>149</v>
      </c>
      <c r="R35" s="43">
        <v>10</v>
      </c>
      <c r="S35" s="40"/>
      <c r="T35" s="65"/>
    </row>
    <row r="36" spans="2:20" ht="21">
      <c r="B36" s="63"/>
      <c r="C36" s="58"/>
      <c r="D36" s="25" t="str">
        <f t="shared" si="0"/>
        <v>Aries17°</v>
      </c>
      <c r="E36" s="26">
        <f t="shared" si="3"/>
        <v>18</v>
      </c>
      <c r="F36" s="27" t="s">
        <v>72</v>
      </c>
      <c r="G36" s="27" t="s">
        <v>208</v>
      </c>
      <c r="H36" s="28" t="s">
        <v>44</v>
      </c>
      <c r="I36" s="27" t="s">
        <v>170</v>
      </c>
      <c r="J36" s="29">
        <v>90</v>
      </c>
      <c r="K36" s="60"/>
      <c r="L36" s="25" t="str">
        <f t="shared" si="1"/>
        <v>Libra17°</v>
      </c>
      <c r="M36" s="53">
        <f t="shared" si="2"/>
        <v>163</v>
      </c>
      <c r="N36" s="41" t="s">
        <v>97</v>
      </c>
      <c r="O36" s="41" t="s">
        <v>207</v>
      </c>
      <c r="P36" s="42" t="s">
        <v>122</v>
      </c>
      <c r="Q36" s="41" t="s">
        <v>148</v>
      </c>
      <c r="R36" s="43">
        <v>9</v>
      </c>
      <c r="S36" s="40"/>
      <c r="T36" s="65"/>
    </row>
    <row r="37" spans="2:20" ht="21">
      <c r="B37" s="63"/>
      <c r="C37" s="58"/>
      <c r="D37" s="25" t="str">
        <f t="shared" si="0"/>
        <v>Aries18°</v>
      </c>
      <c r="E37" s="26">
        <f t="shared" si="3"/>
        <v>19</v>
      </c>
      <c r="F37" s="27" t="s">
        <v>72</v>
      </c>
      <c r="G37" s="27" t="s">
        <v>210</v>
      </c>
      <c r="H37" s="28" t="s">
        <v>41</v>
      </c>
      <c r="I37" s="27" t="s">
        <v>171</v>
      </c>
      <c r="J37" s="29">
        <v>100</v>
      </c>
      <c r="K37" s="60"/>
      <c r="L37" s="25" t="str">
        <f t="shared" si="1"/>
        <v>Libra18°</v>
      </c>
      <c r="M37" s="53">
        <f t="shared" si="2"/>
        <v>162</v>
      </c>
      <c r="N37" s="41" t="s">
        <v>97</v>
      </c>
      <c r="O37" s="41" t="s">
        <v>209</v>
      </c>
      <c r="P37" s="42" t="s">
        <v>33</v>
      </c>
      <c r="Q37" s="41" t="s">
        <v>147</v>
      </c>
      <c r="R37" s="43">
        <v>8</v>
      </c>
      <c r="S37" s="40"/>
      <c r="T37" s="65"/>
    </row>
    <row r="38" spans="2:20" ht="21">
      <c r="B38" s="63"/>
      <c r="C38" s="58"/>
      <c r="D38" s="25" t="str">
        <f t="shared" si="0"/>
        <v>Aries19°</v>
      </c>
      <c r="E38" s="26">
        <f t="shared" si="3"/>
        <v>20</v>
      </c>
      <c r="F38" s="27" t="s">
        <v>72</v>
      </c>
      <c r="G38" s="27" t="s">
        <v>212</v>
      </c>
      <c r="H38" s="28" t="s">
        <v>42</v>
      </c>
      <c r="I38" s="27" t="s">
        <v>172</v>
      </c>
      <c r="J38" s="29">
        <v>200</v>
      </c>
      <c r="K38" s="60"/>
      <c r="L38" s="25" t="str">
        <f t="shared" si="1"/>
        <v>Libra19°</v>
      </c>
      <c r="M38" s="53">
        <f t="shared" si="2"/>
        <v>161</v>
      </c>
      <c r="N38" s="41" t="s">
        <v>97</v>
      </c>
      <c r="O38" s="41" t="s">
        <v>211</v>
      </c>
      <c r="P38" s="42" t="s">
        <v>31</v>
      </c>
      <c r="Q38" s="41" t="s">
        <v>146</v>
      </c>
      <c r="R38" s="43">
        <v>7</v>
      </c>
      <c r="S38" s="40"/>
      <c r="T38" s="65"/>
    </row>
    <row r="39" spans="2:20" ht="21">
      <c r="B39" s="63"/>
      <c r="C39" s="58"/>
      <c r="D39" s="25" t="str">
        <f t="shared" si="0"/>
        <v>Aries20°</v>
      </c>
      <c r="E39" s="26">
        <f t="shared" si="3"/>
        <v>21</v>
      </c>
      <c r="F39" s="27" t="s">
        <v>72</v>
      </c>
      <c r="G39" s="27" t="s">
        <v>53</v>
      </c>
      <c r="H39" s="28" t="s">
        <v>43</v>
      </c>
      <c r="I39" s="27" t="s">
        <v>173</v>
      </c>
      <c r="J39" s="29">
        <v>300</v>
      </c>
      <c r="K39" s="60"/>
      <c r="L39" s="25" t="str">
        <f t="shared" si="1"/>
        <v>Libra20°</v>
      </c>
      <c r="M39" s="53">
        <f t="shared" si="2"/>
        <v>160</v>
      </c>
      <c r="N39" s="41" t="s">
        <v>97</v>
      </c>
      <c r="O39" s="41" t="s">
        <v>213</v>
      </c>
      <c r="P39" s="42" t="s">
        <v>26</v>
      </c>
      <c r="Q39" s="41" t="s">
        <v>145</v>
      </c>
      <c r="R39" s="43">
        <v>6</v>
      </c>
      <c r="S39" s="40"/>
      <c r="T39" s="65"/>
    </row>
    <row r="40" spans="2:20" ht="21">
      <c r="B40" s="63"/>
      <c r="C40" s="58"/>
      <c r="D40" s="25" t="str">
        <f t="shared" si="0"/>
        <v>Aries21°</v>
      </c>
      <c r="E40" s="26">
        <f t="shared" si="3"/>
        <v>22</v>
      </c>
      <c r="F40" s="27" t="s">
        <v>72</v>
      </c>
      <c r="G40" s="27" t="s">
        <v>55</v>
      </c>
      <c r="H40" s="28" t="s">
        <v>34</v>
      </c>
      <c r="I40" s="27" t="s">
        <v>174</v>
      </c>
      <c r="J40" s="29">
        <v>400</v>
      </c>
      <c r="K40" s="60"/>
      <c r="L40" s="25" t="str">
        <f t="shared" si="1"/>
        <v>Libra21°</v>
      </c>
      <c r="M40" s="53">
        <f t="shared" si="2"/>
        <v>159</v>
      </c>
      <c r="N40" s="41" t="s">
        <v>97</v>
      </c>
      <c r="O40" s="41" t="s">
        <v>54</v>
      </c>
      <c r="P40" s="42" t="s">
        <v>24</v>
      </c>
      <c r="Q40" s="41" t="s">
        <v>144</v>
      </c>
      <c r="R40" s="43">
        <v>5</v>
      </c>
      <c r="S40" s="40"/>
      <c r="T40" s="65"/>
    </row>
    <row r="41" spans="2:20" ht="21">
      <c r="B41" s="63"/>
      <c r="C41" s="58"/>
      <c r="D41" s="25" t="str">
        <f t="shared" si="0"/>
        <v>Aries22°</v>
      </c>
      <c r="E41" s="26">
        <f t="shared" si="3"/>
        <v>23</v>
      </c>
      <c r="F41" s="27" t="s">
        <v>72</v>
      </c>
      <c r="G41" s="27" t="s">
        <v>57</v>
      </c>
      <c r="H41" s="28" t="s">
        <v>19</v>
      </c>
      <c r="I41" s="27" t="s">
        <v>214</v>
      </c>
      <c r="J41" s="29">
        <v>1</v>
      </c>
      <c r="K41" s="60"/>
      <c r="L41" s="25" t="str">
        <f t="shared" si="1"/>
        <v>Libra22°</v>
      </c>
      <c r="M41" s="53">
        <f t="shared" si="2"/>
        <v>158</v>
      </c>
      <c r="N41" s="41" t="s">
        <v>97</v>
      </c>
      <c r="O41" s="41" t="s">
        <v>56</v>
      </c>
      <c r="P41" s="42" t="s">
        <v>121</v>
      </c>
      <c r="Q41" s="41" t="s">
        <v>143</v>
      </c>
      <c r="R41" s="43">
        <v>4</v>
      </c>
      <c r="S41" s="40"/>
      <c r="T41" s="65"/>
    </row>
    <row r="42" spans="2:20" ht="21">
      <c r="B42" s="63"/>
      <c r="C42" s="58"/>
      <c r="D42" s="25" t="str">
        <f t="shared" si="0"/>
        <v>Aries23°</v>
      </c>
      <c r="E42" s="26">
        <f t="shared" si="3"/>
        <v>24</v>
      </c>
      <c r="F42" s="27" t="s">
        <v>72</v>
      </c>
      <c r="G42" s="27" t="s">
        <v>59</v>
      </c>
      <c r="H42" s="28" t="s">
        <v>27</v>
      </c>
      <c r="I42" s="27" t="s">
        <v>215</v>
      </c>
      <c r="J42" s="29">
        <v>2</v>
      </c>
      <c r="K42" s="60"/>
      <c r="L42" s="25" t="str">
        <f t="shared" si="1"/>
        <v>Libra23°</v>
      </c>
      <c r="M42" s="53">
        <f t="shared" si="2"/>
        <v>157</v>
      </c>
      <c r="N42" s="41" t="s">
        <v>97</v>
      </c>
      <c r="O42" s="41" t="s">
        <v>58</v>
      </c>
      <c r="P42" s="42" t="s">
        <v>28</v>
      </c>
      <c r="Q42" s="41" t="s">
        <v>142</v>
      </c>
      <c r="R42" s="43">
        <v>3</v>
      </c>
      <c r="S42" s="40"/>
      <c r="T42" s="65"/>
    </row>
    <row r="43" spans="2:20" ht="21">
      <c r="B43" s="63"/>
      <c r="C43" s="58"/>
      <c r="D43" s="25" t="str">
        <f t="shared" si="0"/>
        <v>Aries24°</v>
      </c>
      <c r="E43" s="26">
        <f t="shared" si="3"/>
        <v>25</v>
      </c>
      <c r="F43" s="27" t="s">
        <v>72</v>
      </c>
      <c r="G43" s="27" t="s">
        <v>61</v>
      </c>
      <c r="H43" s="28" t="s">
        <v>28</v>
      </c>
      <c r="I43" s="27" t="s">
        <v>216</v>
      </c>
      <c r="J43" s="29">
        <v>3</v>
      </c>
      <c r="K43" s="60"/>
      <c r="L43" s="25" t="str">
        <f t="shared" si="1"/>
        <v>Libra24°</v>
      </c>
      <c r="M43" s="53">
        <f t="shared" si="2"/>
        <v>156</v>
      </c>
      <c r="N43" s="41" t="s">
        <v>97</v>
      </c>
      <c r="O43" s="41" t="s">
        <v>60</v>
      </c>
      <c r="P43" s="42" t="s">
        <v>27</v>
      </c>
      <c r="Q43" s="41" t="s">
        <v>141</v>
      </c>
      <c r="R43" s="43">
        <v>2</v>
      </c>
      <c r="S43" s="40"/>
      <c r="T43" s="65"/>
    </row>
    <row r="44" spans="2:20" ht="21">
      <c r="B44" s="63"/>
      <c r="C44" s="58"/>
      <c r="D44" s="25" t="str">
        <f t="shared" si="0"/>
        <v>Aries25°</v>
      </c>
      <c r="E44" s="26">
        <f t="shared" si="3"/>
        <v>26</v>
      </c>
      <c r="F44" s="27" t="s">
        <v>72</v>
      </c>
      <c r="G44" s="27" t="s">
        <v>63</v>
      </c>
      <c r="H44" s="28" t="s">
        <v>29</v>
      </c>
      <c r="I44" s="27" t="s">
        <v>217</v>
      </c>
      <c r="J44" s="29">
        <v>4</v>
      </c>
      <c r="K44" s="60"/>
      <c r="L44" s="25" t="str">
        <f t="shared" si="1"/>
        <v>Libra25°</v>
      </c>
      <c r="M44" s="53">
        <f t="shared" si="2"/>
        <v>155</v>
      </c>
      <c r="N44" s="41" t="s">
        <v>97</v>
      </c>
      <c r="O44" s="41" t="s">
        <v>62</v>
      </c>
      <c r="P44" s="42" t="s">
        <v>120</v>
      </c>
      <c r="Q44" s="41" t="s">
        <v>140</v>
      </c>
      <c r="R44" s="43">
        <v>1</v>
      </c>
      <c r="S44" s="40"/>
      <c r="T44" s="65"/>
    </row>
    <row r="45" spans="2:20" ht="21">
      <c r="B45" s="63"/>
      <c r="C45" s="58"/>
      <c r="D45" s="25" t="str">
        <f t="shared" si="0"/>
        <v>Aries26°</v>
      </c>
      <c r="E45" s="26">
        <f t="shared" si="3"/>
        <v>27</v>
      </c>
      <c r="F45" s="27" t="s">
        <v>72</v>
      </c>
      <c r="G45" s="27" t="s">
        <v>65</v>
      </c>
      <c r="H45" s="28" t="s">
        <v>24</v>
      </c>
      <c r="I45" s="27" t="s">
        <v>218</v>
      </c>
      <c r="J45" s="29">
        <v>5</v>
      </c>
      <c r="K45" s="60"/>
      <c r="L45" s="25" t="str">
        <f t="shared" si="1"/>
        <v>Libra26°</v>
      </c>
      <c r="M45" s="53">
        <f t="shared" si="2"/>
        <v>154</v>
      </c>
      <c r="N45" s="41" t="s">
        <v>97</v>
      </c>
      <c r="O45" s="41" t="s">
        <v>64</v>
      </c>
      <c r="P45" s="42" t="s">
        <v>34</v>
      </c>
      <c r="Q45" s="41" t="s">
        <v>161</v>
      </c>
      <c r="R45" s="43">
        <v>400</v>
      </c>
      <c r="S45" s="40"/>
      <c r="T45" s="65"/>
    </row>
    <row r="46" spans="2:20" ht="21">
      <c r="B46" s="63"/>
      <c r="C46" s="58"/>
      <c r="D46" s="25" t="str">
        <f t="shared" si="0"/>
        <v>Aries27°</v>
      </c>
      <c r="E46" s="26">
        <f t="shared" si="3"/>
        <v>28</v>
      </c>
      <c r="F46" s="27" t="s">
        <v>72</v>
      </c>
      <c r="G46" s="27" t="s">
        <v>67</v>
      </c>
      <c r="H46" s="28" t="s">
        <v>26</v>
      </c>
      <c r="I46" s="27" t="s">
        <v>219</v>
      </c>
      <c r="J46" s="29">
        <v>6</v>
      </c>
      <c r="K46" s="60"/>
      <c r="L46" s="25" t="str">
        <f t="shared" si="1"/>
        <v>Libra27°</v>
      </c>
      <c r="M46" s="53">
        <f t="shared" si="2"/>
        <v>153</v>
      </c>
      <c r="N46" s="41" t="s">
        <v>97</v>
      </c>
      <c r="O46" s="41" t="s">
        <v>66</v>
      </c>
      <c r="P46" s="42" t="s">
        <v>129</v>
      </c>
      <c r="Q46" s="41" t="s">
        <v>160</v>
      </c>
      <c r="R46" s="43">
        <v>300</v>
      </c>
      <c r="S46" s="40"/>
      <c r="T46" s="65"/>
    </row>
    <row r="47" spans="2:20" ht="21">
      <c r="B47" s="63"/>
      <c r="C47" s="58"/>
      <c r="D47" s="25" t="str">
        <f t="shared" si="0"/>
        <v>Aries28°</v>
      </c>
      <c r="E47" s="26">
        <f t="shared" si="3"/>
        <v>29</v>
      </c>
      <c r="F47" s="27" t="s">
        <v>72</v>
      </c>
      <c r="G47" s="27" t="s">
        <v>69</v>
      </c>
      <c r="H47" s="28" t="s">
        <v>31</v>
      </c>
      <c r="I47" s="27" t="s">
        <v>220</v>
      </c>
      <c r="J47" s="29">
        <v>7</v>
      </c>
      <c r="K47" s="60"/>
      <c r="L47" s="25" t="str">
        <f t="shared" si="1"/>
        <v>Libra28°</v>
      </c>
      <c r="M47" s="53">
        <f t="shared" si="2"/>
        <v>152</v>
      </c>
      <c r="N47" s="41" t="s">
        <v>97</v>
      </c>
      <c r="O47" s="41" t="s">
        <v>68</v>
      </c>
      <c r="P47" s="42" t="s">
        <v>128</v>
      </c>
      <c r="Q47" s="41" t="s">
        <v>159</v>
      </c>
      <c r="R47" s="43">
        <v>200</v>
      </c>
      <c r="S47" s="40"/>
      <c r="T47" s="65"/>
    </row>
    <row r="48" spans="2:20" ht="21">
      <c r="B48" s="63"/>
      <c r="C48" s="58"/>
      <c r="D48" s="25" t="str">
        <f t="shared" si="0"/>
        <v>Aries29°</v>
      </c>
      <c r="E48" s="26">
        <f t="shared" si="3"/>
        <v>30</v>
      </c>
      <c r="F48" s="27" t="s">
        <v>72</v>
      </c>
      <c r="G48" s="27" t="s">
        <v>71</v>
      </c>
      <c r="H48" s="28" t="s">
        <v>33</v>
      </c>
      <c r="I48" s="27" t="s">
        <v>221</v>
      </c>
      <c r="J48" s="29">
        <v>8</v>
      </c>
      <c r="K48" s="60"/>
      <c r="L48" s="25" t="str">
        <f t="shared" si="1"/>
        <v>Libra29°</v>
      </c>
      <c r="M48" s="53">
        <f t="shared" si="2"/>
        <v>151</v>
      </c>
      <c r="N48" s="41" t="s">
        <v>97</v>
      </c>
      <c r="O48" s="41" t="s">
        <v>70</v>
      </c>
      <c r="P48" s="42" t="s">
        <v>41</v>
      </c>
      <c r="Q48" s="41" t="s">
        <v>158</v>
      </c>
      <c r="R48" s="43">
        <v>100</v>
      </c>
      <c r="S48" s="40"/>
      <c r="T48" s="65"/>
    </row>
    <row r="49" spans="2:20" ht="21">
      <c r="B49" s="63"/>
      <c r="C49" s="58"/>
      <c r="D49" s="25" t="str">
        <f t="shared" si="0"/>
        <v>Taurus0°</v>
      </c>
      <c r="E49" s="26">
        <f t="shared" si="3"/>
        <v>31</v>
      </c>
      <c r="F49" s="27" t="s">
        <v>236</v>
      </c>
      <c r="G49" s="27" t="s">
        <v>237</v>
      </c>
      <c r="H49" s="28" t="s">
        <v>235</v>
      </c>
      <c r="I49" s="27" t="s">
        <v>222</v>
      </c>
      <c r="J49" s="29">
        <v>9</v>
      </c>
      <c r="K49" s="60"/>
      <c r="L49" s="25" t="str">
        <f t="shared" si="1"/>
        <v>Scorpio0°</v>
      </c>
      <c r="M49" s="53">
        <f t="shared" si="2"/>
        <v>150</v>
      </c>
      <c r="N49" s="41" t="s">
        <v>108</v>
      </c>
      <c r="O49" s="41" t="s">
        <v>51</v>
      </c>
      <c r="P49" s="42" t="s">
        <v>44</v>
      </c>
      <c r="Q49" s="41" t="s">
        <v>157</v>
      </c>
      <c r="R49" s="43">
        <v>90</v>
      </c>
      <c r="S49" s="40"/>
      <c r="T49" s="65"/>
    </row>
    <row r="50" spans="2:20" ht="21">
      <c r="B50" s="63"/>
      <c r="C50" s="58"/>
      <c r="D50" s="25" t="str">
        <f t="shared" si="0"/>
        <v>Taurus1°</v>
      </c>
      <c r="E50" s="26">
        <f>E49+1</f>
        <v>32</v>
      </c>
      <c r="F50" s="27" t="s">
        <v>73</v>
      </c>
      <c r="G50" s="27" t="s">
        <v>176</v>
      </c>
      <c r="H50" s="28" t="s">
        <v>35</v>
      </c>
      <c r="I50" s="27" t="s">
        <v>223</v>
      </c>
      <c r="J50" s="29">
        <v>10</v>
      </c>
      <c r="K50" s="60"/>
      <c r="L50" s="25" t="str">
        <f t="shared" si="1"/>
        <v>Scoprio1°</v>
      </c>
      <c r="M50" s="53">
        <f t="shared" si="2"/>
        <v>149</v>
      </c>
      <c r="N50" s="41" t="s">
        <v>109</v>
      </c>
      <c r="O50" s="41" t="s">
        <v>175</v>
      </c>
      <c r="P50" s="42" t="s">
        <v>127</v>
      </c>
      <c r="Q50" s="41" t="s">
        <v>156</v>
      </c>
      <c r="R50" s="43">
        <v>80</v>
      </c>
      <c r="S50" s="40"/>
      <c r="T50" s="65"/>
    </row>
    <row r="51" spans="2:20" ht="21">
      <c r="B51" s="63"/>
      <c r="C51" s="58"/>
      <c r="D51" s="25" t="str">
        <f t="shared" si="0"/>
        <v>Taurus2°</v>
      </c>
      <c r="E51" s="26">
        <f t="shared" si="3"/>
        <v>33</v>
      </c>
      <c r="F51" s="27" t="s">
        <v>73</v>
      </c>
      <c r="G51" s="27" t="s">
        <v>178</v>
      </c>
      <c r="H51" s="28" t="s">
        <v>36</v>
      </c>
      <c r="I51" s="27" t="s">
        <v>224</v>
      </c>
      <c r="J51" s="29">
        <v>20</v>
      </c>
      <c r="K51" s="60"/>
      <c r="L51" s="25" t="str">
        <f t="shared" si="1"/>
        <v>Scorpio2°</v>
      </c>
      <c r="M51" s="53">
        <f t="shared" si="2"/>
        <v>148</v>
      </c>
      <c r="N51" s="41" t="s">
        <v>108</v>
      </c>
      <c r="O51" s="41" t="s">
        <v>177</v>
      </c>
      <c r="P51" s="42" t="s">
        <v>126</v>
      </c>
      <c r="Q51" s="41" t="s">
        <v>155</v>
      </c>
      <c r="R51" s="43">
        <v>70</v>
      </c>
      <c r="S51" s="40"/>
      <c r="T51" s="65"/>
    </row>
    <row r="52" spans="2:20" ht="21">
      <c r="B52" s="63"/>
      <c r="C52" s="58"/>
      <c r="D52" s="25" t="str">
        <f t="shared" si="0"/>
        <v>Taurus3°</v>
      </c>
      <c r="E52" s="26">
        <f t="shared" si="3"/>
        <v>34</v>
      </c>
      <c r="F52" s="27" t="s">
        <v>73</v>
      </c>
      <c r="G52" s="27" t="s">
        <v>180</v>
      </c>
      <c r="H52" s="28" t="s">
        <v>37</v>
      </c>
      <c r="I52" s="27" t="s">
        <v>225</v>
      </c>
      <c r="J52" s="29">
        <v>30</v>
      </c>
      <c r="K52" s="60"/>
      <c r="L52" s="25" t="str">
        <f t="shared" si="1"/>
        <v>Scorpio3°</v>
      </c>
      <c r="M52" s="53">
        <f t="shared" si="2"/>
        <v>147</v>
      </c>
      <c r="N52" s="41" t="s">
        <v>108</v>
      </c>
      <c r="O52" s="41" t="s">
        <v>179</v>
      </c>
      <c r="P52" s="42" t="s">
        <v>40</v>
      </c>
      <c r="Q52" s="41" t="s">
        <v>154</v>
      </c>
      <c r="R52" s="43">
        <v>60</v>
      </c>
      <c r="S52" s="40"/>
      <c r="T52" s="65"/>
    </row>
    <row r="53" spans="2:20" ht="21">
      <c r="B53" s="63"/>
      <c r="C53" s="58"/>
      <c r="D53" s="25" t="str">
        <f t="shared" si="0"/>
        <v>Taurus4°</v>
      </c>
      <c r="E53" s="26">
        <f t="shared" si="3"/>
        <v>35</v>
      </c>
      <c r="F53" s="27" t="s">
        <v>73</v>
      </c>
      <c r="G53" s="27" t="s">
        <v>182</v>
      </c>
      <c r="H53" s="28" t="s">
        <v>38</v>
      </c>
      <c r="I53" s="27" t="s">
        <v>226</v>
      </c>
      <c r="J53" s="29">
        <v>40</v>
      </c>
      <c r="K53" s="60"/>
      <c r="L53" s="25" t="str">
        <f t="shared" si="1"/>
        <v>Scorpio4°</v>
      </c>
      <c r="M53" s="53">
        <f t="shared" si="2"/>
        <v>146</v>
      </c>
      <c r="N53" s="41" t="s">
        <v>108</v>
      </c>
      <c r="O53" s="41" t="s">
        <v>181</v>
      </c>
      <c r="P53" s="42" t="s">
        <v>39</v>
      </c>
      <c r="Q53" s="41" t="s">
        <v>153</v>
      </c>
      <c r="R53" s="43">
        <v>50</v>
      </c>
      <c r="S53" s="40"/>
      <c r="T53" s="65"/>
    </row>
    <row r="54" spans="2:20" ht="21">
      <c r="B54" s="63"/>
      <c r="C54" s="58"/>
      <c r="D54" s="25" t="str">
        <f t="shared" si="0"/>
        <v>Taurus5°</v>
      </c>
      <c r="E54" s="26">
        <f t="shared" si="3"/>
        <v>36</v>
      </c>
      <c r="F54" s="27" t="s">
        <v>73</v>
      </c>
      <c r="G54" s="27" t="s">
        <v>184</v>
      </c>
      <c r="H54" s="28" t="s">
        <v>39</v>
      </c>
      <c r="I54" s="27" t="s">
        <v>227</v>
      </c>
      <c r="J54" s="29">
        <v>50</v>
      </c>
      <c r="K54" s="60"/>
      <c r="L54" s="25" t="str">
        <f t="shared" si="1"/>
        <v>Scorpio5°</v>
      </c>
      <c r="M54" s="53">
        <f t="shared" si="2"/>
        <v>145</v>
      </c>
      <c r="N54" s="41" t="s">
        <v>108</v>
      </c>
      <c r="O54" s="41" t="s">
        <v>183</v>
      </c>
      <c r="P54" s="42" t="s">
        <v>38</v>
      </c>
      <c r="Q54" s="41" t="s">
        <v>152</v>
      </c>
      <c r="R54" s="43">
        <v>40</v>
      </c>
      <c r="S54" s="40"/>
      <c r="T54" s="65"/>
    </row>
    <row r="55" spans="2:20" ht="21">
      <c r="B55" s="63"/>
      <c r="C55" s="58"/>
      <c r="D55" s="25" t="str">
        <f t="shared" si="0"/>
        <v>Taurus6°</v>
      </c>
      <c r="E55" s="26">
        <f t="shared" si="3"/>
        <v>37</v>
      </c>
      <c r="F55" s="27" t="s">
        <v>73</v>
      </c>
      <c r="G55" s="27" t="s">
        <v>186</v>
      </c>
      <c r="H55" s="28" t="s">
        <v>40</v>
      </c>
      <c r="I55" s="27" t="s">
        <v>228</v>
      </c>
      <c r="J55" s="29">
        <v>60</v>
      </c>
      <c r="K55" s="60"/>
      <c r="L55" s="25" t="str">
        <f t="shared" si="1"/>
        <v>Scorpio6°</v>
      </c>
      <c r="M55" s="53">
        <f t="shared" si="2"/>
        <v>144</v>
      </c>
      <c r="N55" s="41" t="s">
        <v>108</v>
      </c>
      <c r="O55" s="41" t="s">
        <v>185</v>
      </c>
      <c r="P55" s="42" t="s">
        <v>125</v>
      </c>
      <c r="Q55" s="41" t="s">
        <v>151</v>
      </c>
      <c r="R55" s="43">
        <v>30</v>
      </c>
      <c r="S55" s="40"/>
      <c r="T55" s="65"/>
    </row>
    <row r="56" spans="2:20" ht="21">
      <c r="B56" s="63"/>
      <c r="C56" s="58"/>
      <c r="D56" s="25" t="str">
        <f t="shared" si="0"/>
        <v>Taurus7°</v>
      </c>
      <c r="E56" s="26">
        <f t="shared" si="3"/>
        <v>38</v>
      </c>
      <c r="F56" s="27" t="s">
        <v>73</v>
      </c>
      <c r="G56" s="27" t="s">
        <v>188</v>
      </c>
      <c r="H56" s="28" t="s">
        <v>45</v>
      </c>
      <c r="I56" s="27" t="s">
        <v>168</v>
      </c>
      <c r="J56" s="29">
        <v>70</v>
      </c>
      <c r="K56" s="60"/>
      <c r="L56" s="25" t="str">
        <f t="shared" si="1"/>
        <v>Scorpio7°</v>
      </c>
      <c r="M56" s="53">
        <f t="shared" si="2"/>
        <v>143</v>
      </c>
      <c r="N56" s="41" t="s">
        <v>108</v>
      </c>
      <c r="O56" s="41" t="s">
        <v>187</v>
      </c>
      <c r="P56" s="42" t="s">
        <v>124</v>
      </c>
      <c r="Q56" s="41" t="s">
        <v>150</v>
      </c>
      <c r="R56" s="43">
        <v>20</v>
      </c>
      <c r="S56" s="40"/>
      <c r="T56" s="65"/>
    </row>
    <row r="57" spans="2:20" ht="21">
      <c r="B57" s="63"/>
      <c r="C57" s="58"/>
      <c r="D57" s="25" t="str">
        <f t="shared" si="0"/>
        <v>Taurus8°</v>
      </c>
      <c r="E57" s="26">
        <f t="shared" si="3"/>
        <v>39</v>
      </c>
      <c r="F57" s="27" t="s">
        <v>73</v>
      </c>
      <c r="G57" s="27" t="s">
        <v>190</v>
      </c>
      <c r="H57" s="28" t="s">
        <v>46</v>
      </c>
      <c r="I57" s="27" t="s">
        <v>169</v>
      </c>
      <c r="J57" s="29">
        <v>80</v>
      </c>
      <c r="K57" s="60"/>
      <c r="L57" s="25" t="str">
        <f t="shared" si="1"/>
        <v>Scorpio8°</v>
      </c>
      <c r="M57" s="53">
        <f t="shared" si="2"/>
        <v>142</v>
      </c>
      <c r="N57" s="41" t="s">
        <v>108</v>
      </c>
      <c r="O57" s="41" t="s">
        <v>189</v>
      </c>
      <c r="P57" s="42" t="s">
        <v>123</v>
      </c>
      <c r="Q57" s="41" t="s">
        <v>149</v>
      </c>
      <c r="R57" s="43">
        <v>10</v>
      </c>
      <c r="S57" s="40"/>
      <c r="T57" s="65"/>
    </row>
    <row r="58" spans="2:20" ht="21">
      <c r="B58" s="63"/>
      <c r="C58" s="58"/>
      <c r="D58" s="25" t="str">
        <f t="shared" si="0"/>
        <v>Taurus9°</v>
      </c>
      <c r="E58" s="26">
        <f t="shared" si="3"/>
        <v>40</v>
      </c>
      <c r="F58" s="27" t="s">
        <v>73</v>
      </c>
      <c r="G58" s="27" t="s">
        <v>192</v>
      </c>
      <c r="H58" s="28" t="s">
        <v>44</v>
      </c>
      <c r="I58" s="27" t="s">
        <v>170</v>
      </c>
      <c r="J58" s="29">
        <v>90</v>
      </c>
      <c r="K58" s="60"/>
      <c r="L58" s="25" t="str">
        <f t="shared" si="1"/>
        <v>Scorpio9°</v>
      </c>
      <c r="M58" s="53">
        <f t="shared" si="2"/>
        <v>141</v>
      </c>
      <c r="N58" s="41" t="s">
        <v>108</v>
      </c>
      <c r="O58" s="41" t="s">
        <v>191</v>
      </c>
      <c r="P58" s="42" t="s">
        <v>122</v>
      </c>
      <c r="Q58" s="41" t="s">
        <v>148</v>
      </c>
      <c r="R58" s="43">
        <v>9</v>
      </c>
      <c r="S58" s="40"/>
      <c r="T58" s="65"/>
    </row>
    <row r="59" spans="2:20" ht="21">
      <c r="B59" s="63"/>
      <c r="C59" s="58"/>
      <c r="D59" s="25" t="str">
        <f t="shared" si="0"/>
        <v>Taurus10°</v>
      </c>
      <c r="E59" s="26">
        <f t="shared" si="3"/>
        <v>41</v>
      </c>
      <c r="F59" s="27" t="s">
        <v>73</v>
      </c>
      <c r="G59" s="27" t="s">
        <v>194</v>
      </c>
      <c r="H59" s="28" t="s">
        <v>41</v>
      </c>
      <c r="I59" s="27" t="s">
        <v>171</v>
      </c>
      <c r="J59" s="29">
        <v>100</v>
      </c>
      <c r="K59" s="60"/>
      <c r="L59" s="25" t="str">
        <f t="shared" si="1"/>
        <v>Scorpio10°</v>
      </c>
      <c r="M59" s="53">
        <f t="shared" si="2"/>
        <v>140</v>
      </c>
      <c r="N59" s="41" t="s">
        <v>108</v>
      </c>
      <c r="O59" s="41" t="s">
        <v>193</v>
      </c>
      <c r="P59" s="42" t="s">
        <v>33</v>
      </c>
      <c r="Q59" s="41" t="s">
        <v>147</v>
      </c>
      <c r="R59" s="43">
        <v>8</v>
      </c>
      <c r="S59" s="40"/>
      <c r="T59" s="65"/>
    </row>
    <row r="60" spans="2:20" ht="21">
      <c r="B60" s="63"/>
      <c r="C60" s="58"/>
      <c r="D60" s="25" t="str">
        <f t="shared" si="0"/>
        <v>Taurus11°</v>
      </c>
      <c r="E60" s="26">
        <f t="shared" si="3"/>
        <v>42</v>
      </c>
      <c r="F60" s="27" t="s">
        <v>73</v>
      </c>
      <c r="G60" s="27" t="s">
        <v>196</v>
      </c>
      <c r="H60" s="28" t="s">
        <v>42</v>
      </c>
      <c r="I60" s="27" t="s">
        <v>172</v>
      </c>
      <c r="J60" s="29">
        <v>200</v>
      </c>
      <c r="K60" s="60"/>
      <c r="L60" s="25" t="str">
        <f t="shared" si="1"/>
        <v>Scorpio11°</v>
      </c>
      <c r="M60" s="53">
        <f t="shared" si="2"/>
        <v>139</v>
      </c>
      <c r="N60" s="41" t="s">
        <v>108</v>
      </c>
      <c r="O60" s="41" t="s">
        <v>195</v>
      </c>
      <c r="P60" s="42" t="s">
        <v>31</v>
      </c>
      <c r="Q60" s="41" t="s">
        <v>146</v>
      </c>
      <c r="R60" s="43">
        <v>7</v>
      </c>
      <c r="S60" s="40"/>
      <c r="T60" s="65"/>
    </row>
    <row r="61" spans="2:20" ht="21">
      <c r="B61" s="63"/>
      <c r="C61" s="58"/>
      <c r="D61" s="25" t="str">
        <f t="shared" si="0"/>
        <v>Taurus12°</v>
      </c>
      <c r="E61" s="26">
        <f t="shared" si="3"/>
        <v>43</v>
      </c>
      <c r="F61" s="27" t="s">
        <v>73</v>
      </c>
      <c r="G61" s="27" t="s">
        <v>198</v>
      </c>
      <c r="H61" s="28" t="s">
        <v>43</v>
      </c>
      <c r="I61" s="27" t="s">
        <v>173</v>
      </c>
      <c r="J61" s="29">
        <v>300</v>
      </c>
      <c r="K61" s="60"/>
      <c r="L61" s="25" t="str">
        <f t="shared" si="1"/>
        <v>Scorpio12°</v>
      </c>
      <c r="M61" s="53">
        <f t="shared" si="2"/>
        <v>138</v>
      </c>
      <c r="N61" s="41" t="s">
        <v>108</v>
      </c>
      <c r="O61" s="41" t="s">
        <v>197</v>
      </c>
      <c r="P61" s="42" t="s">
        <v>26</v>
      </c>
      <c r="Q61" s="41" t="s">
        <v>145</v>
      </c>
      <c r="R61" s="43">
        <v>6</v>
      </c>
      <c r="S61" s="40"/>
      <c r="T61" s="65"/>
    </row>
    <row r="62" spans="2:20" ht="21">
      <c r="B62" s="63"/>
      <c r="C62" s="58"/>
      <c r="D62" s="25" t="str">
        <f t="shared" si="0"/>
        <v>Taurus13°</v>
      </c>
      <c r="E62" s="26">
        <f t="shared" si="3"/>
        <v>44</v>
      </c>
      <c r="F62" s="27" t="s">
        <v>73</v>
      </c>
      <c r="G62" s="27" t="s">
        <v>200</v>
      </c>
      <c r="H62" s="28" t="s">
        <v>34</v>
      </c>
      <c r="I62" s="27" t="s">
        <v>174</v>
      </c>
      <c r="J62" s="29">
        <v>400</v>
      </c>
      <c r="K62" s="60"/>
      <c r="L62" s="25" t="str">
        <f t="shared" si="1"/>
        <v>Scorpio13°</v>
      </c>
      <c r="M62" s="53">
        <f t="shared" si="2"/>
        <v>137</v>
      </c>
      <c r="N62" s="41" t="s">
        <v>108</v>
      </c>
      <c r="O62" s="41" t="s">
        <v>199</v>
      </c>
      <c r="P62" s="42" t="s">
        <v>24</v>
      </c>
      <c r="Q62" s="41" t="s">
        <v>144</v>
      </c>
      <c r="R62" s="43">
        <v>5</v>
      </c>
      <c r="S62" s="40"/>
      <c r="T62" s="65"/>
    </row>
    <row r="63" spans="2:20" ht="21">
      <c r="B63" s="63"/>
      <c r="C63" s="58"/>
      <c r="D63" s="25" t="str">
        <f t="shared" si="0"/>
        <v>Taurus14°</v>
      </c>
      <c r="E63" s="26">
        <f t="shared" si="3"/>
        <v>45</v>
      </c>
      <c r="F63" s="27" t="s">
        <v>73</v>
      </c>
      <c r="G63" s="27" t="s">
        <v>202</v>
      </c>
      <c r="H63" s="28" t="s">
        <v>19</v>
      </c>
      <c r="I63" s="27" t="s">
        <v>214</v>
      </c>
      <c r="J63" s="29">
        <v>1</v>
      </c>
      <c r="K63" s="60"/>
      <c r="L63" s="25" t="str">
        <f t="shared" si="1"/>
        <v>Scorpio14°</v>
      </c>
      <c r="M63" s="53">
        <f t="shared" si="2"/>
        <v>136</v>
      </c>
      <c r="N63" s="41" t="s">
        <v>108</v>
      </c>
      <c r="O63" s="41" t="s">
        <v>201</v>
      </c>
      <c r="P63" s="42" t="s">
        <v>121</v>
      </c>
      <c r="Q63" s="41" t="s">
        <v>143</v>
      </c>
      <c r="R63" s="43">
        <v>4</v>
      </c>
      <c r="S63" s="40"/>
      <c r="T63" s="65"/>
    </row>
    <row r="64" spans="2:20" ht="21">
      <c r="B64" s="63"/>
      <c r="C64" s="58"/>
      <c r="D64" s="25" t="str">
        <f t="shared" si="0"/>
        <v>Taurus15°</v>
      </c>
      <c r="E64" s="26">
        <f t="shared" si="3"/>
        <v>46</v>
      </c>
      <c r="F64" s="27" t="s">
        <v>73</v>
      </c>
      <c r="G64" s="27" t="s">
        <v>204</v>
      </c>
      <c r="H64" s="28" t="s">
        <v>27</v>
      </c>
      <c r="I64" s="27" t="s">
        <v>215</v>
      </c>
      <c r="J64" s="29">
        <v>2</v>
      </c>
      <c r="K64" s="60"/>
      <c r="L64" s="25" t="str">
        <f t="shared" si="1"/>
        <v>Scorpio15°</v>
      </c>
      <c r="M64" s="53">
        <f t="shared" si="2"/>
        <v>135</v>
      </c>
      <c r="N64" s="41" t="s">
        <v>108</v>
      </c>
      <c r="O64" s="41" t="s">
        <v>203</v>
      </c>
      <c r="P64" s="42" t="s">
        <v>28</v>
      </c>
      <c r="Q64" s="41" t="s">
        <v>142</v>
      </c>
      <c r="R64" s="43">
        <v>3</v>
      </c>
      <c r="S64" s="40"/>
      <c r="T64" s="65"/>
    </row>
    <row r="65" spans="2:20" ht="21">
      <c r="B65" s="63"/>
      <c r="C65" s="58"/>
      <c r="D65" s="25" t="str">
        <f t="shared" si="0"/>
        <v>Taurus16°</v>
      </c>
      <c r="E65" s="26">
        <f t="shared" si="3"/>
        <v>47</v>
      </c>
      <c r="F65" s="27" t="s">
        <v>73</v>
      </c>
      <c r="G65" s="27" t="s">
        <v>206</v>
      </c>
      <c r="H65" s="28" t="s">
        <v>28</v>
      </c>
      <c r="I65" s="27" t="s">
        <v>216</v>
      </c>
      <c r="J65" s="29">
        <v>3</v>
      </c>
      <c r="K65" s="60"/>
      <c r="L65" s="25" t="str">
        <f t="shared" si="1"/>
        <v>Scorpio16°</v>
      </c>
      <c r="M65" s="53">
        <f t="shared" si="2"/>
        <v>134</v>
      </c>
      <c r="N65" s="41" t="s">
        <v>108</v>
      </c>
      <c r="O65" s="41" t="s">
        <v>205</v>
      </c>
      <c r="P65" s="42" t="s">
        <v>27</v>
      </c>
      <c r="Q65" s="41" t="s">
        <v>141</v>
      </c>
      <c r="R65" s="43">
        <v>2</v>
      </c>
      <c r="S65" s="40"/>
      <c r="T65" s="65"/>
    </row>
    <row r="66" spans="2:20" ht="21">
      <c r="B66" s="63"/>
      <c r="C66" s="58"/>
      <c r="D66" s="25" t="str">
        <f t="shared" si="0"/>
        <v>Taurus17°</v>
      </c>
      <c r="E66" s="26">
        <f t="shared" si="3"/>
        <v>48</v>
      </c>
      <c r="F66" s="27" t="s">
        <v>73</v>
      </c>
      <c r="G66" s="27" t="s">
        <v>208</v>
      </c>
      <c r="H66" s="28" t="s">
        <v>29</v>
      </c>
      <c r="I66" s="27" t="s">
        <v>217</v>
      </c>
      <c r="J66" s="29">
        <v>4</v>
      </c>
      <c r="K66" s="60"/>
      <c r="L66" s="25" t="str">
        <f t="shared" si="1"/>
        <v>Scorpio17°</v>
      </c>
      <c r="M66" s="53">
        <f t="shared" si="2"/>
        <v>133</v>
      </c>
      <c r="N66" s="41" t="s">
        <v>108</v>
      </c>
      <c r="O66" s="41" t="s">
        <v>207</v>
      </c>
      <c r="P66" s="42" t="s">
        <v>120</v>
      </c>
      <c r="Q66" s="41" t="s">
        <v>140</v>
      </c>
      <c r="R66" s="43">
        <v>1</v>
      </c>
      <c r="S66" s="40"/>
      <c r="T66" s="65"/>
    </row>
    <row r="67" spans="2:20" ht="21">
      <c r="B67" s="63"/>
      <c r="C67" s="58"/>
      <c r="D67" s="25" t="str">
        <f t="shared" si="0"/>
        <v>Taurus18°</v>
      </c>
      <c r="E67" s="26">
        <f t="shared" si="3"/>
        <v>49</v>
      </c>
      <c r="F67" s="27" t="s">
        <v>73</v>
      </c>
      <c r="G67" s="27" t="s">
        <v>210</v>
      </c>
      <c r="H67" s="28" t="s">
        <v>24</v>
      </c>
      <c r="I67" s="27" t="s">
        <v>218</v>
      </c>
      <c r="J67" s="29">
        <v>5</v>
      </c>
      <c r="K67" s="60"/>
      <c r="L67" s="25" t="str">
        <f t="shared" si="1"/>
        <v>Scorpio18°</v>
      </c>
      <c r="M67" s="53">
        <f t="shared" si="2"/>
        <v>132</v>
      </c>
      <c r="N67" s="41" t="s">
        <v>108</v>
      </c>
      <c r="O67" s="41" t="s">
        <v>209</v>
      </c>
      <c r="P67" s="42" t="s">
        <v>34</v>
      </c>
      <c r="Q67" s="41" t="s">
        <v>161</v>
      </c>
      <c r="R67" s="43">
        <v>400</v>
      </c>
      <c r="S67" s="40"/>
      <c r="T67" s="65"/>
    </row>
    <row r="68" spans="2:20" ht="21">
      <c r="B68" s="63"/>
      <c r="C68" s="58"/>
      <c r="D68" s="25" t="str">
        <f t="shared" si="0"/>
        <v>Taurus19°</v>
      </c>
      <c r="E68" s="26">
        <f t="shared" si="3"/>
        <v>50</v>
      </c>
      <c r="F68" s="27" t="s">
        <v>73</v>
      </c>
      <c r="G68" s="27" t="s">
        <v>212</v>
      </c>
      <c r="H68" s="28" t="s">
        <v>26</v>
      </c>
      <c r="I68" s="27" t="s">
        <v>219</v>
      </c>
      <c r="J68" s="29">
        <v>6</v>
      </c>
      <c r="K68" s="60"/>
      <c r="L68" s="25" t="str">
        <f t="shared" si="1"/>
        <v>Scorpio19°</v>
      </c>
      <c r="M68" s="53">
        <f t="shared" si="2"/>
        <v>131</v>
      </c>
      <c r="N68" s="41" t="s">
        <v>108</v>
      </c>
      <c r="O68" s="41" t="s">
        <v>211</v>
      </c>
      <c r="P68" s="42" t="s">
        <v>129</v>
      </c>
      <c r="Q68" s="41" t="s">
        <v>160</v>
      </c>
      <c r="R68" s="43">
        <v>300</v>
      </c>
      <c r="S68" s="40"/>
      <c r="T68" s="65"/>
    </row>
    <row r="69" spans="2:20" ht="21">
      <c r="B69" s="63"/>
      <c r="C69" s="58"/>
      <c r="D69" s="25" t="str">
        <f t="shared" si="0"/>
        <v>Taurus20°</v>
      </c>
      <c r="E69" s="26">
        <f t="shared" si="3"/>
        <v>51</v>
      </c>
      <c r="F69" s="27" t="s">
        <v>73</v>
      </c>
      <c r="G69" s="27" t="s">
        <v>53</v>
      </c>
      <c r="H69" s="28" t="s">
        <v>31</v>
      </c>
      <c r="I69" s="27" t="s">
        <v>220</v>
      </c>
      <c r="J69" s="29">
        <v>7</v>
      </c>
      <c r="K69" s="60"/>
      <c r="L69" s="25" t="str">
        <f t="shared" si="1"/>
        <v>Scorpio20°</v>
      </c>
      <c r="M69" s="53">
        <f t="shared" si="2"/>
        <v>130</v>
      </c>
      <c r="N69" s="41" t="s">
        <v>108</v>
      </c>
      <c r="O69" s="41" t="s">
        <v>213</v>
      </c>
      <c r="P69" s="42" t="s">
        <v>128</v>
      </c>
      <c r="Q69" s="41" t="s">
        <v>159</v>
      </c>
      <c r="R69" s="43">
        <v>200</v>
      </c>
      <c r="S69" s="40"/>
      <c r="T69" s="65"/>
    </row>
    <row r="70" spans="2:20" ht="21">
      <c r="B70" s="63"/>
      <c r="C70" s="58"/>
      <c r="D70" s="25" t="str">
        <f t="shared" si="0"/>
        <v>Taurus21°</v>
      </c>
      <c r="E70" s="26">
        <f t="shared" si="3"/>
        <v>52</v>
      </c>
      <c r="F70" s="27" t="s">
        <v>73</v>
      </c>
      <c r="G70" s="27" t="s">
        <v>55</v>
      </c>
      <c r="H70" s="28" t="s">
        <v>33</v>
      </c>
      <c r="I70" s="27" t="s">
        <v>221</v>
      </c>
      <c r="J70" s="29">
        <v>8</v>
      </c>
      <c r="K70" s="60"/>
      <c r="L70" s="25" t="str">
        <f t="shared" si="1"/>
        <v>Scorpio21°</v>
      </c>
      <c r="M70" s="53">
        <f t="shared" si="2"/>
        <v>129</v>
      </c>
      <c r="N70" s="41" t="s">
        <v>108</v>
      </c>
      <c r="O70" s="41" t="s">
        <v>54</v>
      </c>
      <c r="P70" s="42" t="s">
        <v>41</v>
      </c>
      <c r="Q70" s="41" t="s">
        <v>158</v>
      </c>
      <c r="R70" s="43">
        <v>100</v>
      </c>
      <c r="S70" s="40"/>
      <c r="T70" s="65"/>
    </row>
    <row r="71" spans="2:20" ht="21">
      <c r="B71" s="63"/>
      <c r="C71" s="58"/>
      <c r="D71" s="25" t="str">
        <f t="shared" si="0"/>
        <v>Taurus22°</v>
      </c>
      <c r="E71" s="26">
        <f t="shared" si="3"/>
        <v>53</v>
      </c>
      <c r="F71" s="27" t="s">
        <v>73</v>
      </c>
      <c r="G71" s="27" t="s">
        <v>57</v>
      </c>
      <c r="H71" s="28" t="s">
        <v>235</v>
      </c>
      <c r="I71" s="27" t="s">
        <v>222</v>
      </c>
      <c r="J71" s="29">
        <v>9</v>
      </c>
      <c r="K71" s="60"/>
      <c r="L71" s="25" t="str">
        <f t="shared" si="1"/>
        <v>Scorpio22°</v>
      </c>
      <c r="M71" s="53">
        <f t="shared" si="2"/>
        <v>128</v>
      </c>
      <c r="N71" s="41" t="s">
        <v>108</v>
      </c>
      <c r="O71" s="41" t="s">
        <v>56</v>
      </c>
      <c r="P71" s="42" t="s">
        <v>44</v>
      </c>
      <c r="Q71" s="41" t="s">
        <v>157</v>
      </c>
      <c r="R71" s="43">
        <v>90</v>
      </c>
      <c r="S71" s="40"/>
      <c r="T71" s="65"/>
    </row>
    <row r="72" spans="2:20" ht="21">
      <c r="B72" s="63"/>
      <c r="C72" s="58"/>
      <c r="D72" s="25" t="str">
        <f t="shared" si="0"/>
        <v>Taurus23°</v>
      </c>
      <c r="E72" s="26">
        <f t="shared" si="3"/>
        <v>54</v>
      </c>
      <c r="F72" s="27" t="s">
        <v>73</v>
      </c>
      <c r="G72" s="27" t="s">
        <v>59</v>
      </c>
      <c r="H72" s="28" t="s">
        <v>35</v>
      </c>
      <c r="I72" s="27" t="s">
        <v>223</v>
      </c>
      <c r="J72" s="29">
        <v>10</v>
      </c>
      <c r="K72" s="60"/>
      <c r="L72" s="25" t="str">
        <f t="shared" si="1"/>
        <v>Scorpio23°</v>
      </c>
      <c r="M72" s="53">
        <f t="shared" si="2"/>
        <v>127</v>
      </c>
      <c r="N72" s="41" t="s">
        <v>108</v>
      </c>
      <c r="O72" s="41" t="s">
        <v>58</v>
      </c>
      <c r="P72" s="42" t="s">
        <v>127</v>
      </c>
      <c r="Q72" s="41" t="s">
        <v>156</v>
      </c>
      <c r="R72" s="43">
        <v>80</v>
      </c>
      <c r="S72" s="40"/>
      <c r="T72" s="65"/>
    </row>
    <row r="73" spans="2:20" ht="21">
      <c r="B73" s="63"/>
      <c r="C73" s="58"/>
      <c r="D73" s="25" t="str">
        <f t="shared" si="0"/>
        <v>Taurus24°</v>
      </c>
      <c r="E73" s="26">
        <f t="shared" si="3"/>
        <v>55</v>
      </c>
      <c r="F73" s="27" t="s">
        <v>73</v>
      </c>
      <c r="G73" s="27" t="s">
        <v>61</v>
      </c>
      <c r="H73" s="28" t="s">
        <v>36</v>
      </c>
      <c r="I73" s="27" t="s">
        <v>224</v>
      </c>
      <c r="J73" s="29">
        <v>20</v>
      </c>
      <c r="K73" s="60"/>
      <c r="L73" s="25" t="str">
        <f t="shared" si="1"/>
        <v>Scorpio24°</v>
      </c>
      <c r="M73" s="53">
        <f t="shared" si="2"/>
        <v>126</v>
      </c>
      <c r="N73" s="41" t="s">
        <v>108</v>
      </c>
      <c r="O73" s="41" t="s">
        <v>60</v>
      </c>
      <c r="P73" s="42" t="s">
        <v>126</v>
      </c>
      <c r="Q73" s="41" t="s">
        <v>155</v>
      </c>
      <c r="R73" s="43">
        <v>70</v>
      </c>
      <c r="S73" s="40"/>
      <c r="T73" s="65"/>
    </row>
    <row r="74" spans="2:20" ht="21">
      <c r="B74" s="63"/>
      <c r="C74" s="58"/>
      <c r="D74" s="25" t="str">
        <f t="shared" si="0"/>
        <v>Taurus25°</v>
      </c>
      <c r="E74" s="26">
        <f t="shared" si="3"/>
        <v>56</v>
      </c>
      <c r="F74" s="27" t="s">
        <v>73</v>
      </c>
      <c r="G74" s="27" t="s">
        <v>63</v>
      </c>
      <c r="H74" s="28" t="s">
        <v>37</v>
      </c>
      <c r="I74" s="27" t="s">
        <v>225</v>
      </c>
      <c r="J74" s="29">
        <v>30</v>
      </c>
      <c r="K74" s="60"/>
      <c r="L74" s="25" t="str">
        <f t="shared" si="1"/>
        <v>Scorpio25°</v>
      </c>
      <c r="M74" s="53">
        <f t="shared" si="2"/>
        <v>125</v>
      </c>
      <c r="N74" s="41" t="s">
        <v>108</v>
      </c>
      <c r="O74" s="41" t="s">
        <v>62</v>
      </c>
      <c r="P74" s="42" t="s">
        <v>40</v>
      </c>
      <c r="Q74" s="41" t="s">
        <v>154</v>
      </c>
      <c r="R74" s="43">
        <v>60</v>
      </c>
      <c r="S74" s="40"/>
      <c r="T74" s="65"/>
    </row>
    <row r="75" spans="2:20" ht="21">
      <c r="B75" s="63"/>
      <c r="C75" s="58"/>
      <c r="D75" s="25" t="str">
        <f t="shared" si="0"/>
        <v>Taurus26°</v>
      </c>
      <c r="E75" s="26">
        <f t="shared" si="3"/>
        <v>57</v>
      </c>
      <c r="F75" s="27" t="s">
        <v>73</v>
      </c>
      <c r="G75" s="27" t="s">
        <v>65</v>
      </c>
      <c r="H75" s="28" t="s">
        <v>38</v>
      </c>
      <c r="I75" s="27" t="s">
        <v>226</v>
      </c>
      <c r="J75" s="29">
        <v>40</v>
      </c>
      <c r="K75" s="60"/>
      <c r="L75" s="25" t="str">
        <f t="shared" si="1"/>
        <v>Scorpio26°</v>
      </c>
      <c r="M75" s="53">
        <f t="shared" si="2"/>
        <v>124</v>
      </c>
      <c r="N75" s="41" t="s">
        <v>108</v>
      </c>
      <c r="O75" s="41" t="s">
        <v>64</v>
      </c>
      <c r="P75" s="42" t="s">
        <v>39</v>
      </c>
      <c r="Q75" s="41" t="s">
        <v>153</v>
      </c>
      <c r="R75" s="43">
        <v>50</v>
      </c>
      <c r="S75" s="40"/>
      <c r="T75" s="65"/>
    </row>
    <row r="76" spans="2:20" ht="21">
      <c r="B76" s="63"/>
      <c r="C76" s="58"/>
      <c r="D76" s="25" t="str">
        <f t="shared" si="0"/>
        <v>Taurus27°</v>
      </c>
      <c r="E76" s="26">
        <f t="shared" si="3"/>
        <v>58</v>
      </c>
      <c r="F76" s="27" t="s">
        <v>73</v>
      </c>
      <c r="G76" s="27" t="s">
        <v>67</v>
      </c>
      <c r="H76" s="28" t="s">
        <v>39</v>
      </c>
      <c r="I76" s="27" t="s">
        <v>227</v>
      </c>
      <c r="J76" s="29">
        <v>50</v>
      </c>
      <c r="K76" s="60"/>
      <c r="L76" s="25" t="str">
        <f t="shared" si="1"/>
        <v>Scorpio27°</v>
      </c>
      <c r="M76" s="53">
        <f t="shared" si="2"/>
        <v>123</v>
      </c>
      <c r="N76" s="41" t="s">
        <v>108</v>
      </c>
      <c r="O76" s="41" t="s">
        <v>66</v>
      </c>
      <c r="P76" s="42" t="s">
        <v>38</v>
      </c>
      <c r="Q76" s="41" t="s">
        <v>152</v>
      </c>
      <c r="R76" s="43">
        <v>40</v>
      </c>
      <c r="S76" s="40"/>
      <c r="T76" s="65"/>
    </row>
    <row r="77" spans="2:20" ht="21">
      <c r="B77" s="63"/>
      <c r="C77" s="58"/>
      <c r="D77" s="25" t="str">
        <f t="shared" si="0"/>
        <v>Taurus28°</v>
      </c>
      <c r="E77" s="26">
        <f t="shared" si="3"/>
        <v>59</v>
      </c>
      <c r="F77" s="27" t="s">
        <v>73</v>
      </c>
      <c r="G77" s="27" t="s">
        <v>69</v>
      </c>
      <c r="H77" s="28" t="s">
        <v>40</v>
      </c>
      <c r="I77" s="27" t="s">
        <v>228</v>
      </c>
      <c r="J77" s="29">
        <v>60</v>
      </c>
      <c r="K77" s="60"/>
      <c r="L77" s="25" t="str">
        <f t="shared" si="1"/>
        <v>Scorpio28°</v>
      </c>
      <c r="M77" s="53">
        <f t="shared" si="2"/>
        <v>122</v>
      </c>
      <c r="N77" s="41" t="s">
        <v>108</v>
      </c>
      <c r="O77" s="41" t="s">
        <v>68</v>
      </c>
      <c r="P77" s="42" t="s">
        <v>125</v>
      </c>
      <c r="Q77" s="41" t="s">
        <v>151</v>
      </c>
      <c r="R77" s="43">
        <v>30</v>
      </c>
      <c r="S77" s="40"/>
      <c r="T77" s="65"/>
    </row>
    <row r="78" spans="2:20" ht="21">
      <c r="B78" s="63"/>
      <c r="C78" s="58"/>
      <c r="D78" s="25" t="str">
        <f t="shared" si="0"/>
        <v>Taurus29°</v>
      </c>
      <c r="E78" s="26">
        <f t="shared" si="3"/>
        <v>60</v>
      </c>
      <c r="F78" s="27" t="s">
        <v>73</v>
      </c>
      <c r="G78" s="27" t="s">
        <v>71</v>
      </c>
      <c r="H78" s="28" t="s">
        <v>45</v>
      </c>
      <c r="I78" s="27" t="s">
        <v>168</v>
      </c>
      <c r="J78" s="29">
        <v>70</v>
      </c>
      <c r="K78" s="60"/>
      <c r="L78" s="25" t="str">
        <f t="shared" si="1"/>
        <v>Scorpio29°</v>
      </c>
      <c r="M78" s="53">
        <f t="shared" si="2"/>
        <v>121</v>
      </c>
      <c r="N78" s="41" t="s">
        <v>108</v>
      </c>
      <c r="O78" s="41" t="s">
        <v>70</v>
      </c>
      <c r="P78" s="42" t="s">
        <v>124</v>
      </c>
      <c r="Q78" s="41" t="s">
        <v>150</v>
      </c>
      <c r="R78" s="43">
        <v>20</v>
      </c>
      <c r="S78" s="40"/>
      <c r="T78" s="65"/>
    </row>
    <row r="79" spans="2:20" ht="21">
      <c r="B79" s="63"/>
      <c r="C79" s="58"/>
      <c r="D79" s="25" t="str">
        <f t="shared" si="0"/>
        <v>Gemini0°</v>
      </c>
      <c r="E79" s="26">
        <f t="shared" si="3"/>
        <v>61</v>
      </c>
      <c r="F79" s="27" t="s">
        <v>238</v>
      </c>
      <c r="G79" s="27" t="s">
        <v>237</v>
      </c>
      <c r="H79" s="28" t="s">
        <v>46</v>
      </c>
      <c r="I79" s="27" t="s">
        <v>169</v>
      </c>
      <c r="J79" s="29">
        <v>80</v>
      </c>
      <c r="K79" s="60"/>
      <c r="L79" s="25" t="str">
        <f t="shared" si="1"/>
        <v>Saggitarius0°</v>
      </c>
      <c r="M79" s="53">
        <f t="shared" si="2"/>
        <v>120</v>
      </c>
      <c r="N79" s="41" t="s">
        <v>110</v>
      </c>
      <c r="O79" s="41" t="s">
        <v>51</v>
      </c>
      <c r="P79" s="42" t="s">
        <v>123</v>
      </c>
      <c r="Q79" s="41" t="s">
        <v>149</v>
      </c>
      <c r="R79" s="43">
        <v>10</v>
      </c>
      <c r="S79" s="40"/>
      <c r="T79" s="65"/>
    </row>
    <row r="80" spans="2:20" ht="21">
      <c r="B80" s="63"/>
      <c r="C80" s="58"/>
      <c r="D80" s="25" t="str">
        <f t="shared" si="0"/>
        <v>Gemini1°</v>
      </c>
      <c r="E80" s="26">
        <f t="shared" si="3"/>
        <v>62</v>
      </c>
      <c r="F80" s="27" t="s">
        <v>74</v>
      </c>
      <c r="G80" s="27" t="s">
        <v>176</v>
      </c>
      <c r="H80" s="28" t="s">
        <v>44</v>
      </c>
      <c r="I80" s="27" t="s">
        <v>170</v>
      </c>
      <c r="J80" s="29">
        <v>90</v>
      </c>
      <c r="K80" s="60"/>
      <c r="L80" s="25" t="str">
        <f t="shared" si="1"/>
        <v>Sagittarius1°</v>
      </c>
      <c r="M80" s="53">
        <f t="shared" si="2"/>
        <v>119</v>
      </c>
      <c r="N80" s="41" t="s">
        <v>230</v>
      </c>
      <c r="O80" s="41" t="s">
        <v>175</v>
      </c>
      <c r="P80" s="42" t="s">
        <v>122</v>
      </c>
      <c r="Q80" s="41" t="s">
        <v>148</v>
      </c>
      <c r="R80" s="43">
        <v>9</v>
      </c>
      <c r="S80" s="40"/>
      <c r="T80" s="65"/>
    </row>
    <row r="81" spans="2:20" ht="21">
      <c r="B81" s="63"/>
      <c r="C81" s="58"/>
      <c r="D81" s="25" t="str">
        <f t="shared" si="0"/>
        <v>Gemini2°</v>
      </c>
      <c r="E81" s="26">
        <f t="shared" si="3"/>
        <v>63</v>
      </c>
      <c r="F81" s="27" t="s">
        <v>74</v>
      </c>
      <c r="G81" s="27" t="s">
        <v>178</v>
      </c>
      <c r="H81" s="28" t="s">
        <v>41</v>
      </c>
      <c r="I81" s="27" t="s">
        <v>171</v>
      </c>
      <c r="J81" s="29">
        <v>100</v>
      </c>
      <c r="K81" s="60"/>
      <c r="L81" s="25" t="str">
        <f t="shared" si="1"/>
        <v>Sagittarius2°</v>
      </c>
      <c r="M81" s="53">
        <f t="shared" si="2"/>
        <v>118</v>
      </c>
      <c r="N81" s="41" t="s">
        <v>230</v>
      </c>
      <c r="O81" s="41" t="s">
        <v>177</v>
      </c>
      <c r="P81" s="42" t="s">
        <v>33</v>
      </c>
      <c r="Q81" s="41" t="s">
        <v>147</v>
      </c>
      <c r="R81" s="43">
        <v>8</v>
      </c>
      <c r="S81" s="40"/>
      <c r="T81" s="65"/>
    </row>
    <row r="82" spans="2:20" ht="21">
      <c r="B82" s="63"/>
      <c r="C82" s="58"/>
      <c r="D82" s="25" t="str">
        <f t="shared" si="0"/>
        <v>Gemini3°</v>
      </c>
      <c r="E82" s="26">
        <f t="shared" si="3"/>
        <v>64</v>
      </c>
      <c r="F82" s="27" t="s">
        <v>74</v>
      </c>
      <c r="G82" s="27" t="s">
        <v>180</v>
      </c>
      <c r="H82" s="28" t="s">
        <v>42</v>
      </c>
      <c r="I82" s="27" t="s">
        <v>172</v>
      </c>
      <c r="J82" s="29">
        <v>200</v>
      </c>
      <c r="K82" s="60"/>
      <c r="L82" s="25" t="str">
        <f t="shared" si="1"/>
        <v>Sagittarius3°</v>
      </c>
      <c r="M82" s="53">
        <f t="shared" si="2"/>
        <v>117</v>
      </c>
      <c r="N82" s="41" t="s">
        <v>230</v>
      </c>
      <c r="O82" s="41" t="s">
        <v>179</v>
      </c>
      <c r="P82" s="42" t="s">
        <v>31</v>
      </c>
      <c r="Q82" s="41" t="s">
        <v>146</v>
      </c>
      <c r="R82" s="43">
        <v>7</v>
      </c>
      <c r="S82" s="40"/>
      <c r="T82" s="65"/>
    </row>
    <row r="83" spans="2:20" ht="21">
      <c r="B83" s="63"/>
      <c r="C83" s="58"/>
      <c r="D83" s="25" t="str">
        <f t="shared" ref="D83:D146" si="4">F83&amp;G83</f>
        <v>Gemini4°</v>
      </c>
      <c r="E83" s="26">
        <f t="shared" si="3"/>
        <v>65</v>
      </c>
      <c r="F83" s="27" t="s">
        <v>74</v>
      </c>
      <c r="G83" s="27" t="s">
        <v>182</v>
      </c>
      <c r="H83" s="28" t="s">
        <v>43</v>
      </c>
      <c r="I83" s="27" t="s">
        <v>173</v>
      </c>
      <c r="J83" s="29">
        <v>300</v>
      </c>
      <c r="K83" s="60"/>
      <c r="L83" s="25" t="str">
        <f t="shared" ref="L83:L146" si="5">N83&amp;O83</f>
        <v>Sagittarius4°</v>
      </c>
      <c r="M83" s="53">
        <f t="shared" ref="M83:M146" si="6">M84+1</f>
        <v>116</v>
      </c>
      <c r="N83" s="41" t="s">
        <v>230</v>
      </c>
      <c r="O83" s="41" t="s">
        <v>181</v>
      </c>
      <c r="P83" s="42" t="s">
        <v>26</v>
      </c>
      <c r="Q83" s="41" t="s">
        <v>145</v>
      </c>
      <c r="R83" s="43">
        <v>6</v>
      </c>
      <c r="S83" s="40"/>
      <c r="T83" s="65"/>
    </row>
    <row r="84" spans="2:20" ht="21">
      <c r="B84" s="63"/>
      <c r="C84" s="58"/>
      <c r="D84" s="25" t="str">
        <f t="shared" si="4"/>
        <v>Gemini5°</v>
      </c>
      <c r="E84" s="26">
        <f t="shared" si="3"/>
        <v>66</v>
      </c>
      <c r="F84" s="27" t="s">
        <v>74</v>
      </c>
      <c r="G84" s="27" t="s">
        <v>184</v>
      </c>
      <c r="H84" s="28" t="s">
        <v>34</v>
      </c>
      <c r="I84" s="27" t="s">
        <v>174</v>
      </c>
      <c r="J84" s="29">
        <v>400</v>
      </c>
      <c r="K84" s="60"/>
      <c r="L84" s="25" t="str">
        <f t="shared" si="5"/>
        <v>Sagittarius5°</v>
      </c>
      <c r="M84" s="53">
        <f t="shared" si="6"/>
        <v>115</v>
      </c>
      <c r="N84" s="41" t="s">
        <v>230</v>
      </c>
      <c r="O84" s="41" t="s">
        <v>183</v>
      </c>
      <c r="P84" s="42" t="s">
        <v>24</v>
      </c>
      <c r="Q84" s="41" t="s">
        <v>144</v>
      </c>
      <c r="R84" s="43">
        <v>5</v>
      </c>
      <c r="S84" s="40"/>
      <c r="T84" s="65"/>
    </row>
    <row r="85" spans="2:20" ht="21">
      <c r="B85" s="63"/>
      <c r="C85" s="58"/>
      <c r="D85" s="25" t="str">
        <f t="shared" si="4"/>
        <v>Gemini6°</v>
      </c>
      <c r="E85" s="26">
        <f t="shared" si="3"/>
        <v>67</v>
      </c>
      <c r="F85" s="27" t="s">
        <v>74</v>
      </c>
      <c r="G85" s="27" t="s">
        <v>186</v>
      </c>
      <c r="H85" s="28" t="s">
        <v>19</v>
      </c>
      <c r="I85" s="27" t="s">
        <v>214</v>
      </c>
      <c r="J85" s="29">
        <v>1</v>
      </c>
      <c r="K85" s="60"/>
      <c r="L85" s="25" t="str">
        <f t="shared" si="5"/>
        <v>Sagittarius6°</v>
      </c>
      <c r="M85" s="53">
        <f t="shared" si="6"/>
        <v>114</v>
      </c>
      <c r="N85" s="41" t="s">
        <v>230</v>
      </c>
      <c r="O85" s="41" t="s">
        <v>185</v>
      </c>
      <c r="P85" s="42" t="s">
        <v>121</v>
      </c>
      <c r="Q85" s="41" t="s">
        <v>143</v>
      </c>
      <c r="R85" s="43">
        <v>4</v>
      </c>
      <c r="S85" s="40"/>
      <c r="T85" s="65"/>
    </row>
    <row r="86" spans="2:20" ht="21">
      <c r="B86" s="63"/>
      <c r="C86" s="58"/>
      <c r="D86" s="25" t="str">
        <f t="shared" si="4"/>
        <v>Gemini7°</v>
      </c>
      <c r="E86" s="26">
        <f t="shared" ref="E86:E149" si="7">E85+1</f>
        <v>68</v>
      </c>
      <c r="F86" s="27" t="s">
        <v>74</v>
      </c>
      <c r="G86" s="27" t="s">
        <v>188</v>
      </c>
      <c r="H86" s="28" t="s">
        <v>27</v>
      </c>
      <c r="I86" s="27" t="s">
        <v>215</v>
      </c>
      <c r="J86" s="29">
        <v>2</v>
      </c>
      <c r="K86" s="60"/>
      <c r="L86" s="25" t="str">
        <f t="shared" si="5"/>
        <v>Sagittarius7°</v>
      </c>
      <c r="M86" s="53">
        <f t="shared" si="6"/>
        <v>113</v>
      </c>
      <c r="N86" s="41" t="s">
        <v>230</v>
      </c>
      <c r="O86" s="41" t="s">
        <v>187</v>
      </c>
      <c r="P86" s="42" t="s">
        <v>28</v>
      </c>
      <c r="Q86" s="41" t="s">
        <v>142</v>
      </c>
      <c r="R86" s="43">
        <v>3</v>
      </c>
      <c r="S86" s="40"/>
      <c r="T86" s="65"/>
    </row>
    <row r="87" spans="2:20" ht="21">
      <c r="B87" s="63"/>
      <c r="C87" s="58"/>
      <c r="D87" s="25" t="str">
        <f t="shared" si="4"/>
        <v>Gemini8°</v>
      </c>
      <c r="E87" s="26">
        <f t="shared" si="7"/>
        <v>69</v>
      </c>
      <c r="F87" s="27" t="s">
        <v>74</v>
      </c>
      <c r="G87" s="27" t="s">
        <v>190</v>
      </c>
      <c r="H87" s="28" t="s">
        <v>28</v>
      </c>
      <c r="I87" s="27" t="s">
        <v>216</v>
      </c>
      <c r="J87" s="29">
        <v>3</v>
      </c>
      <c r="K87" s="60"/>
      <c r="L87" s="25" t="str">
        <f t="shared" si="5"/>
        <v>Sagittarius8°</v>
      </c>
      <c r="M87" s="53">
        <f t="shared" si="6"/>
        <v>112</v>
      </c>
      <c r="N87" s="41" t="s">
        <v>230</v>
      </c>
      <c r="O87" s="41" t="s">
        <v>189</v>
      </c>
      <c r="P87" s="42" t="s">
        <v>27</v>
      </c>
      <c r="Q87" s="41" t="s">
        <v>141</v>
      </c>
      <c r="R87" s="43">
        <v>2</v>
      </c>
      <c r="S87" s="40"/>
      <c r="T87" s="65"/>
    </row>
    <row r="88" spans="2:20" ht="21">
      <c r="B88" s="63"/>
      <c r="C88" s="58"/>
      <c r="D88" s="25" t="str">
        <f t="shared" si="4"/>
        <v>Gemini9°</v>
      </c>
      <c r="E88" s="26">
        <f t="shared" si="7"/>
        <v>70</v>
      </c>
      <c r="F88" s="27" t="s">
        <v>74</v>
      </c>
      <c r="G88" s="27" t="s">
        <v>192</v>
      </c>
      <c r="H88" s="28" t="s">
        <v>29</v>
      </c>
      <c r="I88" s="27" t="s">
        <v>217</v>
      </c>
      <c r="J88" s="29">
        <v>4</v>
      </c>
      <c r="K88" s="60"/>
      <c r="L88" s="25" t="str">
        <f t="shared" si="5"/>
        <v>Sagittarius9°</v>
      </c>
      <c r="M88" s="53">
        <f t="shared" si="6"/>
        <v>111</v>
      </c>
      <c r="N88" s="41" t="s">
        <v>230</v>
      </c>
      <c r="O88" s="41" t="s">
        <v>191</v>
      </c>
      <c r="P88" s="42" t="s">
        <v>120</v>
      </c>
      <c r="Q88" s="41" t="s">
        <v>140</v>
      </c>
      <c r="R88" s="43">
        <v>1</v>
      </c>
      <c r="S88" s="40"/>
      <c r="T88" s="65"/>
    </row>
    <row r="89" spans="2:20" ht="21">
      <c r="B89" s="63"/>
      <c r="C89" s="58"/>
      <c r="D89" s="25" t="str">
        <f t="shared" si="4"/>
        <v>Gemini10°</v>
      </c>
      <c r="E89" s="26">
        <f t="shared" si="7"/>
        <v>71</v>
      </c>
      <c r="F89" s="27" t="s">
        <v>74</v>
      </c>
      <c r="G89" s="27" t="s">
        <v>194</v>
      </c>
      <c r="H89" s="28" t="s">
        <v>24</v>
      </c>
      <c r="I89" s="27" t="s">
        <v>218</v>
      </c>
      <c r="J89" s="29">
        <v>5</v>
      </c>
      <c r="K89" s="60"/>
      <c r="L89" s="25" t="str">
        <f t="shared" si="5"/>
        <v>Sagittarius10°</v>
      </c>
      <c r="M89" s="53">
        <f t="shared" si="6"/>
        <v>110</v>
      </c>
      <c r="N89" s="41" t="s">
        <v>230</v>
      </c>
      <c r="O89" s="41" t="s">
        <v>193</v>
      </c>
      <c r="P89" s="42" t="s">
        <v>34</v>
      </c>
      <c r="Q89" s="41" t="s">
        <v>161</v>
      </c>
      <c r="R89" s="43">
        <v>400</v>
      </c>
      <c r="S89" s="40"/>
      <c r="T89" s="65"/>
    </row>
    <row r="90" spans="2:20" ht="21">
      <c r="B90" s="63"/>
      <c r="C90" s="58"/>
      <c r="D90" s="25" t="str">
        <f t="shared" si="4"/>
        <v>Gemini11°</v>
      </c>
      <c r="E90" s="26">
        <f t="shared" si="7"/>
        <v>72</v>
      </c>
      <c r="F90" s="27" t="s">
        <v>74</v>
      </c>
      <c r="G90" s="27" t="s">
        <v>196</v>
      </c>
      <c r="H90" s="28" t="s">
        <v>26</v>
      </c>
      <c r="I90" s="27" t="s">
        <v>219</v>
      </c>
      <c r="J90" s="29">
        <v>6</v>
      </c>
      <c r="K90" s="60"/>
      <c r="L90" s="25" t="str">
        <f t="shared" si="5"/>
        <v>Sagittarius11°</v>
      </c>
      <c r="M90" s="53">
        <f t="shared" si="6"/>
        <v>109</v>
      </c>
      <c r="N90" s="41" t="s">
        <v>230</v>
      </c>
      <c r="O90" s="41" t="s">
        <v>195</v>
      </c>
      <c r="P90" s="42" t="s">
        <v>129</v>
      </c>
      <c r="Q90" s="41" t="s">
        <v>160</v>
      </c>
      <c r="R90" s="43">
        <v>300</v>
      </c>
      <c r="S90" s="40"/>
      <c r="T90" s="65"/>
    </row>
    <row r="91" spans="2:20" ht="21">
      <c r="B91" s="63"/>
      <c r="C91" s="58"/>
      <c r="D91" s="25" t="str">
        <f t="shared" si="4"/>
        <v>Gemini12°</v>
      </c>
      <c r="E91" s="26">
        <f t="shared" si="7"/>
        <v>73</v>
      </c>
      <c r="F91" s="27" t="s">
        <v>74</v>
      </c>
      <c r="G91" s="27" t="s">
        <v>198</v>
      </c>
      <c r="H91" s="28" t="s">
        <v>31</v>
      </c>
      <c r="I91" s="27" t="s">
        <v>220</v>
      </c>
      <c r="J91" s="29">
        <v>7</v>
      </c>
      <c r="K91" s="60"/>
      <c r="L91" s="25" t="str">
        <f t="shared" si="5"/>
        <v>Sagittarius12°</v>
      </c>
      <c r="M91" s="53">
        <f t="shared" si="6"/>
        <v>108</v>
      </c>
      <c r="N91" s="41" t="s">
        <v>230</v>
      </c>
      <c r="O91" s="41" t="s">
        <v>197</v>
      </c>
      <c r="P91" s="42" t="s">
        <v>128</v>
      </c>
      <c r="Q91" s="41" t="s">
        <v>159</v>
      </c>
      <c r="R91" s="43">
        <v>200</v>
      </c>
      <c r="S91" s="40"/>
      <c r="T91" s="65"/>
    </row>
    <row r="92" spans="2:20" ht="21">
      <c r="B92" s="63"/>
      <c r="C92" s="58"/>
      <c r="D92" s="25" t="str">
        <f t="shared" si="4"/>
        <v>Gemini13°</v>
      </c>
      <c r="E92" s="26">
        <f t="shared" si="7"/>
        <v>74</v>
      </c>
      <c r="F92" s="27" t="s">
        <v>74</v>
      </c>
      <c r="G92" s="27" t="s">
        <v>200</v>
      </c>
      <c r="H92" s="28" t="s">
        <v>33</v>
      </c>
      <c r="I92" s="27" t="s">
        <v>221</v>
      </c>
      <c r="J92" s="29">
        <v>8</v>
      </c>
      <c r="K92" s="60"/>
      <c r="L92" s="25" t="str">
        <f t="shared" si="5"/>
        <v>Sagittarius13°</v>
      </c>
      <c r="M92" s="53">
        <f t="shared" si="6"/>
        <v>107</v>
      </c>
      <c r="N92" s="41" t="s">
        <v>230</v>
      </c>
      <c r="O92" s="41" t="s">
        <v>199</v>
      </c>
      <c r="P92" s="42" t="s">
        <v>41</v>
      </c>
      <c r="Q92" s="41" t="s">
        <v>158</v>
      </c>
      <c r="R92" s="43">
        <v>100</v>
      </c>
      <c r="S92" s="40"/>
      <c r="T92" s="65"/>
    </row>
    <row r="93" spans="2:20" ht="21">
      <c r="B93" s="63"/>
      <c r="C93" s="58"/>
      <c r="D93" s="25" t="str">
        <f t="shared" si="4"/>
        <v>Gemini14°</v>
      </c>
      <c r="E93" s="26">
        <f t="shared" si="7"/>
        <v>75</v>
      </c>
      <c r="F93" s="27" t="s">
        <v>74</v>
      </c>
      <c r="G93" s="27" t="s">
        <v>202</v>
      </c>
      <c r="H93" s="28" t="s">
        <v>235</v>
      </c>
      <c r="I93" s="27" t="s">
        <v>222</v>
      </c>
      <c r="J93" s="29">
        <v>9</v>
      </c>
      <c r="K93" s="60"/>
      <c r="L93" s="25" t="str">
        <f t="shared" si="5"/>
        <v>Sagittarius14°</v>
      </c>
      <c r="M93" s="53">
        <f t="shared" si="6"/>
        <v>106</v>
      </c>
      <c r="N93" s="41" t="s">
        <v>230</v>
      </c>
      <c r="O93" s="41" t="s">
        <v>201</v>
      </c>
      <c r="P93" s="42" t="s">
        <v>44</v>
      </c>
      <c r="Q93" s="41" t="s">
        <v>157</v>
      </c>
      <c r="R93" s="43">
        <v>90</v>
      </c>
      <c r="S93" s="40"/>
      <c r="T93" s="65"/>
    </row>
    <row r="94" spans="2:20" ht="21">
      <c r="B94" s="63"/>
      <c r="C94" s="58"/>
      <c r="D94" s="25" t="str">
        <f t="shared" si="4"/>
        <v>Gemini15°</v>
      </c>
      <c r="E94" s="26">
        <f t="shared" si="7"/>
        <v>76</v>
      </c>
      <c r="F94" s="27" t="s">
        <v>74</v>
      </c>
      <c r="G94" s="27" t="s">
        <v>204</v>
      </c>
      <c r="H94" s="28" t="s">
        <v>35</v>
      </c>
      <c r="I94" s="27" t="s">
        <v>223</v>
      </c>
      <c r="J94" s="29">
        <v>10</v>
      </c>
      <c r="K94" s="60"/>
      <c r="L94" s="25" t="str">
        <f t="shared" si="5"/>
        <v>Sagittarius15°</v>
      </c>
      <c r="M94" s="53">
        <f t="shared" si="6"/>
        <v>105</v>
      </c>
      <c r="N94" s="41" t="s">
        <v>230</v>
      </c>
      <c r="O94" s="41" t="s">
        <v>203</v>
      </c>
      <c r="P94" s="42" t="s">
        <v>127</v>
      </c>
      <c r="Q94" s="41" t="s">
        <v>156</v>
      </c>
      <c r="R94" s="43">
        <v>80</v>
      </c>
      <c r="S94" s="40"/>
      <c r="T94" s="65"/>
    </row>
    <row r="95" spans="2:20" ht="21">
      <c r="B95" s="63"/>
      <c r="C95" s="58"/>
      <c r="D95" s="25" t="str">
        <f t="shared" si="4"/>
        <v>Gemini16°</v>
      </c>
      <c r="E95" s="26">
        <f t="shared" si="7"/>
        <v>77</v>
      </c>
      <c r="F95" s="27" t="s">
        <v>74</v>
      </c>
      <c r="G95" s="27" t="s">
        <v>206</v>
      </c>
      <c r="H95" s="28" t="s">
        <v>36</v>
      </c>
      <c r="I95" s="27" t="s">
        <v>224</v>
      </c>
      <c r="J95" s="29">
        <v>20</v>
      </c>
      <c r="K95" s="60"/>
      <c r="L95" s="25" t="str">
        <f t="shared" si="5"/>
        <v>Sagittarius16°</v>
      </c>
      <c r="M95" s="53">
        <f t="shared" si="6"/>
        <v>104</v>
      </c>
      <c r="N95" s="41" t="s">
        <v>230</v>
      </c>
      <c r="O95" s="41" t="s">
        <v>205</v>
      </c>
      <c r="P95" s="42" t="s">
        <v>126</v>
      </c>
      <c r="Q95" s="41" t="s">
        <v>155</v>
      </c>
      <c r="R95" s="43">
        <v>70</v>
      </c>
      <c r="S95" s="40"/>
      <c r="T95" s="65"/>
    </row>
    <row r="96" spans="2:20" ht="21">
      <c r="B96" s="63"/>
      <c r="C96" s="58"/>
      <c r="D96" s="25" t="str">
        <f t="shared" si="4"/>
        <v>Gemini17°</v>
      </c>
      <c r="E96" s="26">
        <f t="shared" si="7"/>
        <v>78</v>
      </c>
      <c r="F96" s="27" t="s">
        <v>74</v>
      </c>
      <c r="G96" s="27" t="s">
        <v>208</v>
      </c>
      <c r="H96" s="28" t="s">
        <v>37</v>
      </c>
      <c r="I96" s="27" t="s">
        <v>225</v>
      </c>
      <c r="J96" s="29">
        <v>30</v>
      </c>
      <c r="K96" s="60"/>
      <c r="L96" s="25" t="str">
        <f t="shared" si="5"/>
        <v>Sagittarius17°</v>
      </c>
      <c r="M96" s="53">
        <f t="shared" si="6"/>
        <v>103</v>
      </c>
      <c r="N96" s="41" t="s">
        <v>230</v>
      </c>
      <c r="O96" s="41" t="s">
        <v>207</v>
      </c>
      <c r="P96" s="42" t="s">
        <v>40</v>
      </c>
      <c r="Q96" s="41" t="s">
        <v>154</v>
      </c>
      <c r="R96" s="43">
        <v>60</v>
      </c>
      <c r="S96" s="40"/>
      <c r="T96" s="65"/>
    </row>
    <row r="97" spans="2:20" ht="21">
      <c r="B97" s="63"/>
      <c r="C97" s="58"/>
      <c r="D97" s="25" t="str">
        <f t="shared" si="4"/>
        <v>Gemini18°</v>
      </c>
      <c r="E97" s="26">
        <f t="shared" si="7"/>
        <v>79</v>
      </c>
      <c r="F97" s="27" t="s">
        <v>74</v>
      </c>
      <c r="G97" s="27" t="s">
        <v>210</v>
      </c>
      <c r="H97" s="28" t="s">
        <v>38</v>
      </c>
      <c r="I97" s="27" t="s">
        <v>226</v>
      </c>
      <c r="J97" s="29">
        <v>40</v>
      </c>
      <c r="K97" s="60"/>
      <c r="L97" s="25" t="str">
        <f t="shared" si="5"/>
        <v>Sagittarius18°</v>
      </c>
      <c r="M97" s="53">
        <f t="shared" si="6"/>
        <v>102</v>
      </c>
      <c r="N97" s="41" t="s">
        <v>230</v>
      </c>
      <c r="O97" s="41" t="s">
        <v>209</v>
      </c>
      <c r="P97" s="42" t="s">
        <v>39</v>
      </c>
      <c r="Q97" s="41" t="s">
        <v>153</v>
      </c>
      <c r="R97" s="43">
        <v>50</v>
      </c>
      <c r="S97" s="40"/>
      <c r="T97" s="65"/>
    </row>
    <row r="98" spans="2:20" ht="21">
      <c r="B98" s="63"/>
      <c r="C98" s="58"/>
      <c r="D98" s="25" t="str">
        <f t="shared" si="4"/>
        <v>Gemini19°</v>
      </c>
      <c r="E98" s="26">
        <f t="shared" si="7"/>
        <v>80</v>
      </c>
      <c r="F98" s="27" t="s">
        <v>74</v>
      </c>
      <c r="G98" s="27" t="s">
        <v>212</v>
      </c>
      <c r="H98" s="28" t="s">
        <v>39</v>
      </c>
      <c r="I98" s="27" t="s">
        <v>227</v>
      </c>
      <c r="J98" s="29">
        <v>50</v>
      </c>
      <c r="K98" s="60"/>
      <c r="L98" s="25" t="str">
        <f t="shared" si="5"/>
        <v>Sagittarius19°</v>
      </c>
      <c r="M98" s="53">
        <f t="shared" si="6"/>
        <v>101</v>
      </c>
      <c r="N98" s="41" t="s">
        <v>230</v>
      </c>
      <c r="O98" s="41" t="s">
        <v>211</v>
      </c>
      <c r="P98" s="42" t="s">
        <v>38</v>
      </c>
      <c r="Q98" s="41" t="s">
        <v>152</v>
      </c>
      <c r="R98" s="43">
        <v>40</v>
      </c>
      <c r="S98" s="40"/>
      <c r="T98" s="65"/>
    </row>
    <row r="99" spans="2:20" ht="21">
      <c r="B99" s="63"/>
      <c r="C99" s="58"/>
      <c r="D99" s="25" t="str">
        <f t="shared" si="4"/>
        <v>Gemini20°</v>
      </c>
      <c r="E99" s="26">
        <f t="shared" si="7"/>
        <v>81</v>
      </c>
      <c r="F99" s="27" t="s">
        <v>74</v>
      </c>
      <c r="G99" s="27" t="s">
        <v>53</v>
      </c>
      <c r="H99" s="28" t="s">
        <v>40</v>
      </c>
      <c r="I99" s="27" t="s">
        <v>228</v>
      </c>
      <c r="J99" s="29">
        <v>60</v>
      </c>
      <c r="K99" s="60"/>
      <c r="L99" s="25" t="str">
        <f t="shared" si="5"/>
        <v>Sagittarius20°</v>
      </c>
      <c r="M99" s="53">
        <f t="shared" si="6"/>
        <v>100</v>
      </c>
      <c r="N99" s="41" t="s">
        <v>230</v>
      </c>
      <c r="O99" s="41" t="s">
        <v>213</v>
      </c>
      <c r="P99" s="42" t="s">
        <v>125</v>
      </c>
      <c r="Q99" s="41" t="s">
        <v>151</v>
      </c>
      <c r="R99" s="43">
        <v>30</v>
      </c>
      <c r="S99" s="40"/>
      <c r="T99" s="65"/>
    </row>
    <row r="100" spans="2:20" ht="21">
      <c r="B100" s="63"/>
      <c r="C100" s="58"/>
      <c r="D100" s="25" t="str">
        <f t="shared" si="4"/>
        <v>Gemini21°</v>
      </c>
      <c r="E100" s="26">
        <f t="shared" si="7"/>
        <v>82</v>
      </c>
      <c r="F100" s="27" t="s">
        <v>74</v>
      </c>
      <c r="G100" s="27" t="s">
        <v>55</v>
      </c>
      <c r="H100" s="28" t="s">
        <v>45</v>
      </c>
      <c r="I100" s="27" t="s">
        <v>168</v>
      </c>
      <c r="J100" s="29">
        <v>70</v>
      </c>
      <c r="K100" s="60"/>
      <c r="L100" s="25" t="str">
        <f t="shared" si="5"/>
        <v>Sagittarius21°</v>
      </c>
      <c r="M100" s="53">
        <f t="shared" si="6"/>
        <v>99</v>
      </c>
      <c r="N100" s="41" t="s">
        <v>230</v>
      </c>
      <c r="O100" s="41" t="s">
        <v>54</v>
      </c>
      <c r="P100" s="42" t="s">
        <v>124</v>
      </c>
      <c r="Q100" s="41" t="s">
        <v>150</v>
      </c>
      <c r="R100" s="43">
        <v>20</v>
      </c>
      <c r="S100" s="40"/>
      <c r="T100" s="65"/>
    </row>
    <row r="101" spans="2:20" ht="21">
      <c r="B101" s="63"/>
      <c r="C101" s="58"/>
      <c r="D101" s="25" t="str">
        <f t="shared" si="4"/>
        <v>Gemini22°</v>
      </c>
      <c r="E101" s="26">
        <f t="shared" si="7"/>
        <v>83</v>
      </c>
      <c r="F101" s="27" t="s">
        <v>74</v>
      </c>
      <c r="G101" s="27" t="s">
        <v>57</v>
      </c>
      <c r="H101" s="28" t="s">
        <v>46</v>
      </c>
      <c r="I101" s="27" t="s">
        <v>169</v>
      </c>
      <c r="J101" s="29">
        <v>80</v>
      </c>
      <c r="K101" s="60"/>
      <c r="L101" s="25" t="str">
        <f t="shared" si="5"/>
        <v>Sagittarius22°</v>
      </c>
      <c r="M101" s="53">
        <f t="shared" si="6"/>
        <v>98</v>
      </c>
      <c r="N101" s="41" t="s">
        <v>230</v>
      </c>
      <c r="O101" s="41" t="s">
        <v>56</v>
      </c>
      <c r="P101" s="42" t="s">
        <v>123</v>
      </c>
      <c r="Q101" s="41" t="s">
        <v>149</v>
      </c>
      <c r="R101" s="43">
        <v>10</v>
      </c>
      <c r="S101" s="40"/>
      <c r="T101" s="65"/>
    </row>
    <row r="102" spans="2:20" ht="21">
      <c r="B102" s="63"/>
      <c r="C102" s="58"/>
      <c r="D102" s="25" t="str">
        <f t="shared" si="4"/>
        <v>Gemini23°</v>
      </c>
      <c r="E102" s="26">
        <f t="shared" si="7"/>
        <v>84</v>
      </c>
      <c r="F102" s="27" t="s">
        <v>74</v>
      </c>
      <c r="G102" s="27" t="s">
        <v>59</v>
      </c>
      <c r="H102" s="28" t="s">
        <v>44</v>
      </c>
      <c r="I102" s="27" t="s">
        <v>170</v>
      </c>
      <c r="J102" s="29">
        <v>90</v>
      </c>
      <c r="K102" s="60"/>
      <c r="L102" s="25" t="str">
        <f t="shared" si="5"/>
        <v>Sagittarius23°</v>
      </c>
      <c r="M102" s="53">
        <f t="shared" si="6"/>
        <v>97</v>
      </c>
      <c r="N102" s="41" t="s">
        <v>230</v>
      </c>
      <c r="O102" s="41" t="s">
        <v>58</v>
      </c>
      <c r="P102" s="42" t="s">
        <v>122</v>
      </c>
      <c r="Q102" s="41" t="s">
        <v>148</v>
      </c>
      <c r="R102" s="43">
        <v>9</v>
      </c>
      <c r="S102" s="40"/>
      <c r="T102" s="65"/>
    </row>
    <row r="103" spans="2:20" ht="21">
      <c r="B103" s="63"/>
      <c r="C103" s="58"/>
      <c r="D103" s="25" t="str">
        <f t="shared" si="4"/>
        <v>Gemini24°</v>
      </c>
      <c r="E103" s="26">
        <f t="shared" si="7"/>
        <v>85</v>
      </c>
      <c r="F103" s="27" t="s">
        <v>74</v>
      </c>
      <c r="G103" s="27" t="s">
        <v>61</v>
      </c>
      <c r="H103" s="28" t="s">
        <v>41</v>
      </c>
      <c r="I103" s="27" t="s">
        <v>171</v>
      </c>
      <c r="J103" s="29">
        <v>100</v>
      </c>
      <c r="K103" s="60"/>
      <c r="L103" s="25" t="str">
        <f t="shared" si="5"/>
        <v>Sagittarius24°</v>
      </c>
      <c r="M103" s="53">
        <f t="shared" si="6"/>
        <v>96</v>
      </c>
      <c r="N103" s="41" t="s">
        <v>230</v>
      </c>
      <c r="O103" s="41" t="s">
        <v>60</v>
      </c>
      <c r="P103" s="42" t="s">
        <v>33</v>
      </c>
      <c r="Q103" s="41" t="s">
        <v>147</v>
      </c>
      <c r="R103" s="43">
        <v>8</v>
      </c>
      <c r="S103" s="40"/>
      <c r="T103" s="65"/>
    </row>
    <row r="104" spans="2:20" ht="21">
      <c r="B104" s="63"/>
      <c r="C104" s="58"/>
      <c r="D104" s="25" t="str">
        <f t="shared" si="4"/>
        <v>Gemini25°</v>
      </c>
      <c r="E104" s="26">
        <f t="shared" si="7"/>
        <v>86</v>
      </c>
      <c r="F104" s="27" t="s">
        <v>74</v>
      </c>
      <c r="G104" s="27" t="s">
        <v>63</v>
      </c>
      <c r="H104" s="28" t="s">
        <v>42</v>
      </c>
      <c r="I104" s="27" t="s">
        <v>172</v>
      </c>
      <c r="J104" s="29">
        <v>200</v>
      </c>
      <c r="K104" s="60"/>
      <c r="L104" s="25" t="str">
        <f t="shared" si="5"/>
        <v>Sagittarius25°</v>
      </c>
      <c r="M104" s="53">
        <f t="shared" si="6"/>
        <v>95</v>
      </c>
      <c r="N104" s="41" t="s">
        <v>230</v>
      </c>
      <c r="O104" s="41" t="s">
        <v>62</v>
      </c>
      <c r="P104" s="42" t="s">
        <v>31</v>
      </c>
      <c r="Q104" s="41" t="s">
        <v>146</v>
      </c>
      <c r="R104" s="43">
        <v>7</v>
      </c>
      <c r="S104" s="40"/>
      <c r="T104" s="65"/>
    </row>
    <row r="105" spans="2:20" ht="21">
      <c r="B105" s="63"/>
      <c r="C105" s="58"/>
      <c r="D105" s="25" t="str">
        <f t="shared" si="4"/>
        <v>Gemini26°</v>
      </c>
      <c r="E105" s="26">
        <f t="shared" si="7"/>
        <v>87</v>
      </c>
      <c r="F105" s="27" t="s">
        <v>74</v>
      </c>
      <c r="G105" s="27" t="s">
        <v>65</v>
      </c>
      <c r="H105" s="28" t="s">
        <v>43</v>
      </c>
      <c r="I105" s="27" t="s">
        <v>173</v>
      </c>
      <c r="J105" s="29">
        <v>300</v>
      </c>
      <c r="K105" s="60"/>
      <c r="L105" s="25" t="str">
        <f t="shared" si="5"/>
        <v>Sagittarius26°</v>
      </c>
      <c r="M105" s="53">
        <f t="shared" si="6"/>
        <v>94</v>
      </c>
      <c r="N105" s="41" t="s">
        <v>230</v>
      </c>
      <c r="O105" s="41" t="s">
        <v>64</v>
      </c>
      <c r="P105" s="42" t="s">
        <v>26</v>
      </c>
      <c r="Q105" s="41" t="s">
        <v>145</v>
      </c>
      <c r="R105" s="43">
        <v>6</v>
      </c>
      <c r="S105" s="40"/>
      <c r="T105" s="65"/>
    </row>
    <row r="106" spans="2:20" ht="21">
      <c r="B106" s="63"/>
      <c r="C106" s="58"/>
      <c r="D106" s="25" t="str">
        <f t="shared" si="4"/>
        <v>Gemini27°</v>
      </c>
      <c r="E106" s="26">
        <f t="shared" si="7"/>
        <v>88</v>
      </c>
      <c r="F106" s="27" t="s">
        <v>74</v>
      </c>
      <c r="G106" s="27" t="s">
        <v>67</v>
      </c>
      <c r="H106" s="28" t="s">
        <v>34</v>
      </c>
      <c r="I106" s="27" t="s">
        <v>174</v>
      </c>
      <c r="J106" s="29">
        <v>400</v>
      </c>
      <c r="K106" s="60"/>
      <c r="L106" s="25" t="str">
        <f t="shared" si="5"/>
        <v>Sagittarius27°</v>
      </c>
      <c r="M106" s="53">
        <f t="shared" si="6"/>
        <v>93</v>
      </c>
      <c r="N106" s="41" t="s">
        <v>230</v>
      </c>
      <c r="O106" s="41" t="s">
        <v>66</v>
      </c>
      <c r="P106" s="42" t="s">
        <v>24</v>
      </c>
      <c r="Q106" s="41" t="s">
        <v>144</v>
      </c>
      <c r="R106" s="43">
        <v>5</v>
      </c>
      <c r="S106" s="40"/>
      <c r="T106" s="65"/>
    </row>
    <row r="107" spans="2:20" ht="21">
      <c r="B107" s="63"/>
      <c r="C107" s="58"/>
      <c r="D107" s="25" t="str">
        <f t="shared" si="4"/>
        <v>Gemini28°</v>
      </c>
      <c r="E107" s="26">
        <f t="shared" si="7"/>
        <v>89</v>
      </c>
      <c r="F107" s="27" t="s">
        <v>74</v>
      </c>
      <c r="G107" s="27" t="s">
        <v>69</v>
      </c>
      <c r="H107" s="28" t="s">
        <v>19</v>
      </c>
      <c r="I107" s="27" t="s">
        <v>214</v>
      </c>
      <c r="J107" s="29">
        <v>1</v>
      </c>
      <c r="K107" s="60"/>
      <c r="L107" s="25" t="str">
        <f t="shared" si="5"/>
        <v>Sagittarius28°</v>
      </c>
      <c r="M107" s="53">
        <f t="shared" si="6"/>
        <v>92</v>
      </c>
      <c r="N107" s="41" t="s">
        <v>230</v>
      </c>
      <c r="O107" s="41" t="s">
        <v>68</v>
      </c>
      <c r="P107" s="42" t="s">
        <v>121</v>
      </c>
      <c r="Q107" s="41" t="s">
        <v>143</v>
      </c>
      <c r="R107" s="43">
        <v>4</v>
      </c>
      <c r="S107" s="40"/>
      <c r="T107" s="65"/>
    </row>
    <row r="108" spans="2:20" ht="21">
      <c r="B108" s="63"/>
      <c r="C108" s="58"/>
      <c r="D108" s="25" t="str">
        <f t="shared" si="4"/>
        <v>Gemini29°</v>
      </c>
      <c r="E108" s="26">
        <f t="shared" si="7"/>
        <v>90</v>
      </c>
      <c r="F108" s="27" t="s">
        <v>74</v>
      </c>
      <c r="G108" s="27" t="s">
        <v>71</v>
      </c>
      <c r="H108" s="28" t="s">
        <v>27</v>
      </c>
      <c r="I108" s="27" t="s">
        <v>215</v>
      </c>
      <c r="J108" s="29">
        <v>2</v>
      </c>
      <c r="K108" s="60"/>
      <c r="L108" s="25" t="str">
        <f t="shared" si="5"/>
        <v>Sagittarius29°</v>
      </c>
      <c r="M108" s="53">
        <f t="shared" si="6"/>
        <v>91</v>
      </c>
      <c r="N108" s="41" t="s">
        <v>230</v>
      </c>
      <c r="O108" s="41" t="s">
        <v>70</v>
      </c>
      <c r="P108" s="42" t="s">
        <v>28</v>
      </c>
      <c r="Q108" s="41" t="s">
        <v>142</v>
      </c>
      <c r="R108" s="43">
        <v>3</v>
      </c>
      <c r="S108" s="40"/>
      <c r="T108" s="65"/>
    </row>
    <row r="109" spans="2:20" ht="21">
      <c r="B109" s="63"/>
      <c r="C109" s="58"/>
      <c r="D109" s="25" t="str">
        <f t="shared" si="4"/>
        <v>Cancer0°</v>
      </c>
      <c r="E109" s="26">
        <f t="shared" si="7"/>
        <v>91</v>
      </c>
      <c r="F109" s="27" t="s">
        <v>241</v>
      </c>
      <c r="G109" s="27" t="s">
        <v>237</v>
      </c>
      <c r="H109" s="28" t="s">
        <v>28</v>
      </c>
      <c r="I109" s="27" t="s">
        <v>216</v>
      </c>
      <c r="J109" s="29">
        <v>3</v>
      </c>
      <c r="K109" s="60"/>
      <c r="L109" s="25" t="str">
        <f t="shared" si="5"/>
        <v>Capricorn0°</v>
      </c>
      <c r="M109" s="53">
        <f t="shared" si="6"/>
        <v>90</v>
      </c>
      <c r="N109" s="41" t="s">
        <v>111</v>
      </c>
      <c r="O109" s="41" t="s">
        <v>51</v>
      </c>
      <c r="P109" s="42" t="s">
        <v>27</v>
      </c>
      <c r="Q109" s="41" t="s">
        <v>141</v>
      </c>
      <c r="R109" s="43">
        <v>2</v>
      </c>
      <c r="S109" s="40"/>
      <c r="T109" s="65"/>
    </row>
    <row r="110" spans="2:20" ht="21">
      <c r="B110" s="63"/>
      <c r="C110" s="58"/>
      <c r="D110" s="25" t="str">
        <f t="shared" si="4"/>
        <v>Cancer1°</v>
      </c>
      <c r="E110" s="26">
        <f t="shared" si="7"/>
        <v>92</v>
      </c>
      <c r="F110" s="27" t="s">
        <v>75</v>
      </c>
      <c r="G110" s="27" t="s">
        <v>176</v>
      </c>
      <c r="H110" s="28" t="s">
        <v>29</v>
      </c>
      <c r="I110" s="27" t="s">
        <v>217</v>
      </c>
      <c r="J110" s="29">
        <v>4</v>
      </c>
      <c r="K110" s="60"/>
      <c r="L110" s="25" t="str">
        <f t="shared" si="5"/>
        <v>Capricorn1°</v>
      </c>
      <c r="M110" s="53">
        <f t="shared" si="6"/>
        <v>89</v>
      </c>
      <c r="N110" s="41" t="s">
        <v>111</v>
      </c>
      <c r="O110" s="41" t="s">
        <v>175</v>
      </c>
      <c r="P110" s="42" t="s">
        <v>120</v>
      </c>
      <c r="Q110" s="41" t="s">
        <v>140</v>
      </c>
      <c r="R110" s="43">
        <v>1</v>
      </c>
      <c r="S110" s="40"/>
      <c r="T110" s="65"/>
    </row>
    <row r="111" spans="2:20" ht="21">
      <c r="B111" s="63"/>
      <c r="C111" s="58"/>
      <c r="D111" s="25" t="str">
        <f t="shared" si="4"/>
        <v>Cancer2°</v>
      </c>
      <c r="E111" s="26">
        <f t="shared" si="7"/>
        <v>93</v>
      </c>
      <c r="F111" s="27" t="s">
        <v>75</v>
      </c>
      <c r="G111" s="27" t="s">
        <v>178</v>
      </c>
      <c r="H111" s="28" t="s">
        <v>24</v>
      </c>
      <c r="I111" s="27" t="s">
        <v>218</v>
      </c>
      <c r="J111" s="29">
        <v>5</v>
      </c>
      <c r="K111" s="60"/>
      <c r="L111" s="25" t="str">
        <f t="shared" si="5"/>
        <v>Capricorn2°</v>
      </c>
      <c r="M111" s="53">
        <f t="shared" si="6"/>
        <v>88</v>
      </c>
      <c r="N111" s="41" t="s">
        <v>111</v>
      </c>
      <c r="O111" s="41" t="s">
        <v>177</v>
      </c>
      <c r="P111" s="42" t="s">
        <v>34</v>
      </c>
      <c r="Q111" s="41" t="s">
        <v>161</v>
      </c>
      <c r="R111" s="43">
        <v>400</v>
      </c>
      <c r="S111" s="40"/>
      <c r="T111" s="65"/>
    </row>
    <row r="112" spans="2:20" ht="21">
      <c r="B112" s="63"/>
      <c r="C112" s="58"/>
      <c r="D112" s="25" t="str">
        <f t="shared" si="4"/>
        <v>Cancer3°</v>
      </c>
      <c r="E112" s="26">
        <f t="shared" si="7"/>
        <v>94</v>
      </c>
      <c r="F112" s="27" t="s">
        <v>75</v>
      </c>
      <c r="G112" s="27" t="s">
        <v>180</v>
      </c>
      <c r="H112" s="28" t="s">
        <v>26</v>
      </c>
      <c r="I112" s="27" t="s">
        <v>219</v>
      </c>
      <c r="J112" s="29">
        <v>6</v>
      </c>
      <c r="K112" s="60"/>
      <c r="L112" s="25" t="str">
        <f t="shared" si="5"/>
        <v>Capricorn3°</v>
      </c>
      <c r="M112" s="53">
        <f t="shared" si="6"/>
        <v>87</v>
      </c>
      <c r="N112" s="41" t="s">
        <v>111</v>
      </c>
      <c r="O112" s="41" t="s">
        <v>179</v>
      </c>
      <c r="P112" s="42" t="s">
        <v>129</v>
      </c>
      <c r="Q112" s="41" t="s">
        <v>160</v>
      </c>
      <c r="R112" s="43">
        <v>300</v>
      </c>
      <c r="S112" s="40"/>
      <c r="T112" s="65"/>
    </row>
    <row r="113" spans="2:20" ht="21">
      <c r="B113" s="63"/>
      <c r="C113" s="58"/>
      <c r="D113" s="25" t="str">
        <f t="shared" si="4"/>
        <v>Cancer4°</v>
      </c>
      <c r="E113" s="26">
        <f t="shared" si="7"/>
        <v>95</v>
      </c>
      <c r="F113" s="27" t="s">
        <v>75</v>
      </c>
      <c r="G113" s="27" t="s">
        <v>182</v>
      </c>
      <c r="H113" s="28" t="s">
        <v>31</v>
      </c>
      <c r="I113" s="27" t="s">
        <v>220</v>
      </c>
      <c r="J113" s="29">
        <v>7</v>
      </c>
      <c r="K113" s="60"/>
      <c r="L113" s="25" t="str">
        <f t="shared" si="5"/>
        <v>Capricorn4°</v>
      </c>
      <c r="M113" s="53">
        <f t="shared" si="6"/>
        <v>86</v>
      </c>
      <c r="N113" s="41" t="s">
        <v>111</v>
      </c>
      <c r="O113" s="41" t="s">
        <v>181</v>
      </c>
      <c r="P113" s="42" t="s">
        <v>128</v>
      </c>
      <c r="Q113" s="41" t="s">
        <v>159</v>
      </c>
      <c r="R113" s="43">
        <v>200</v>
      </c>
      <c r="S113" s="40"/>
      <c r="T113" s="65"/>
    </row>
    <row r="114" spans="2:20" ht="21">
      <c r="B114" s="63"/>
      <c r="C114" s="58"/>
      <c r="D114" s="25" t="str">
        <f t="shared" si="4"/>
        <v>Cancer5°</v>
      </c>
      <c r="E114" s="26">
        <f t="shared" si="7"/>
        <v>96</v>
      </c>
      <c r="F114" s="27" t="s">
        <v>75</v>
      </c>
      <c r="G114" s="27" t="s">
        <v>184</v>
      </c>
      <c r="H114" s="28" t="s">
        <v>33</v>
      </c>
      <c r="I114" s="27" t="s">
        <v>221</v>
      </c>
      <c r="J114" s="29">
        <v>8</v>
      </c>
      <c r="K114" s="60"/>
      <c r="L114" s="25" t="str">
        <f t="shared" si="5"/>
        <v>Capricorn5°</v>
      </c>
      <c r="M114" s="53">
        <f t="shared" si="6"/>
        <v>85</v>
      </c>
      <c r="N114" s="41" t="s">
        <v>111</v>
      </c>
      <c r="O114" s="41" t="s">
        <v>183</v>
      </c>
      <c r="P114" s="42" t="s">
        <v>41</v>
      </c>
      <c r="Q114" s="41" t="s">
        <v>158</v>
      </c>
      <c r="R114" s="43">
        <v>100</v>
      </c>
      <c r="S114" s="40"/>
      <c r="T114" s="65"/>
    </row>
    <row r="115" spans="2:20" ht="21">
      <c r="B115" s="63"/>
      <c r="C115" s="58"/>
      <c r="D115" s="25" t="str">
        <f t="shared" si="4"/>
        <v>Cancer6°</v>
      </c>
      <c r="E115" s="26">
        <f t="shared" si="7"/>
        <v>97</v>
      </c>
      <c r="F115" s="27" t="s">
        <v>75</v>
      </c>
      <c r="G115" s="27" t="s">
        <v>186</v>
      </c>
      <c r="H115" s="28" t="s">
        <v>235</v>
      </c>
      <c r="I115" s="27" t="s">
        <v>222</v>
      </c>
      <c r="J115" s="29">
        <v>9</v>
      </c>
      <c r="K115" s="60"/>
      <c r="L115" s="25" t="str">
        <f t="shared" si="5"/>
        <v>Capricorn6°</v>
      </c>
      <c r="M115" s="53">
        <f t="shared" si="6"/>
        <v>84</v>
      </c>
      <c r="N115" s="41" t="s">
        <v>111</v>
      </c>
      <c r="O115" s="41" t="s">
        <v>185</v>
      </c>
      <c r="P115" s="42" t="s">
        <v>44</v>
      </c>
      <c r="Q115" s="41" t="s">
        <v>157</v>
      </c>
      <c r="R115" s="43">
        <v>90</v>
      </c>
      <c r="S115" s="40"/>
      <c r="T115" s="65"/>
    </row>
    <row r="116" spans="2:20" ht="21">
      <c r="B116" s="63"/>
      <c r="C116" s="58"/>
      <c r="D116" s="25" t="str">
        <f t="shared" si="4"/>
        <v>Cancer7°</v>
      </c>
      <c r="E116" s="26">
        <f t="shared" si="7"/>
        <v>98</v>
      </c>
      <c r="F116" s="27" t="s">
        <v>75</v>
      </c>
      <c r="G116" s="27" t="s">
        <v>188</v>
      </c>
      <c r="H116" s="28" t="s">
        <v>35</v>
      </c>
      <c r="I116" s="27" t="s">
        <v>223</v>
      </c>
      <c r="J116" s="29">
        <v>10</v>
      </c>
      <c r="K116" s="60"/>
      <c r="L116" s="25" t="str">
        <f t="shared" si="5"/>
        <v>Capricorn7°</v>
      </c>
      <c r="M116" s="53">
        <f t="shared" si="6"/>
        <v>83</v>
      </c>
      <c r="N116" s="41" t="s">
        <v>111</v>
      </c>
      <c r="O116" s="41" t="s">
        <v>187</v>
      </c>
      <c r="P116" s="42" t="s">
        <v>127</v>
      </c>
      <c r="Q116" s="41" t="s">
        <v>156</v>
      </c>
      <c r="R116" s="43">
        <v>80</v>
      </c>
      <c r="S116" s="40"/>
      <c r="T116" s="65"/>
    </row>
    <row r="117" spans="2:20" ht="21">
      <c r="B117" s="63"/>
      <c r="C117" s="58"/>
      <c r="D117" s="25" t="str">
        <f t="shared" si="4"/>
        <v>Cancer8°</v>
      </c>
      <c r="E117" s="26">
        <f t="shared" si="7"/>
        <v>99</v>
      </c>
      <c r="F117" s="27" t="s">
        <v>75</v>
      </c>
      <c r="G117" s="27" t="s">
        <v>190</v>
      </c>
      <c r="H117" s="28" t="s">
        <v>36</v>
      </c>
      <c r="I117" s="27" t="s">
        <v>224</v>
      </c>
      <c r="J117" s="29">
        <v>20</v>
      </c>
      <c r="K117" s="60"/>
      <c r="L117" s="25" t="str">
        <f t="shared" si="5"/>
        <v>Capricorn8°</v>
      </c>
      <c r="M117" s="53">
        <f t="shared" si="6"/>
        <v>82</v>
      </c>
      <c r="N117" s="41" t="s">
        <v>111</v>
      </c>
      <c r="O117" s="41" t="s">
        <v>189</v>
      </c>
      <c r="P117" s="42" t="s">
        <v>126</v>
      </c>
      <c r="Q117" s="41" t="s">
        <v>155</v>
      </c>
      <c r="R117" s="43">
        <v>70</v>
      </c>
      <c r="S117" s="40"/>
      <c r="T117" s="65"/>
    </row>
    <row r="118" spans="2:20" ht="21">
      <c r="B118" s="63"/>
      <c r="C118" s="58"/>
      <c r="D118" s="25" t="str">
        <f t="shared" si="4"/>
        <v>Cancer9°</v>
      </c>
      <c r="E118" s="26">
        <f t="shared" si="7"/>
        <v>100</v>
      </c>
      <c r="F118" s="27" t="s">
        <v>75</v>
      </c>
      <c r="G118" s="27" t="s">
        <v>192</v>
      </c>
      <c r="H118" s="28" t="s">
        <v>37</v>
      </c>
      <c r="I118" s="27" t="s">
        <v>225</v>
      </c>
      <c r="J118" s="29">
        <v>30</v>
      </c>
      <c r="K118" s="60"/>
      <c r="L118" s="25" t="str">
        <f t="shared" si="5"/>
        <v>Capricorn9°</v>
      </c>
      <c r="M118" s="53">
        <f t="shared" si="6"/>
        <v>81</v>
      </c>
      <c r="N118" s="41" t="s">
        <v>111</v>
      </c>
      <c r="O118" s="41" t="s">
        <v>191</v>
      </c>
      <c r="P118" s="42" t="s">
        <v>40</v>
      </c>
      <c r="Q118" s="41" t="s">
        <v>154</v>
      </c>
      <c r="R118" s="43">
        <v>60</v>
      </c>
      <c r="S118" s="40"/>
      <c r="T118" s="65"/>
    </row>
    <row r="119" spans="2:20" ht="21">
      <c r="B119" s="63"/>
      <c r="C119" s="58"/>
      <c r="D119" s="25" t="str">
        <f t="shared" si="4"/>
        <v>Cancer10°</v>
      </c>
      <c r="E119" s="26">
        <f t="shared" si="7"/>
        <v>101</v>
      </c>
      <c r="F119" s="27" t="s">
        <v>75</v>
      </c>
      <c r="G119" s="27" t="s">
        <v>194</v>
      </c>
      <c r="H119" s="28" t="s">
        <v>38</v>
      </c>
      <c r="I119" s="27" t="s">
        <v>226</v>
      </c>
      <c r="J119" s="29">
        <v>40</v>
      </c>
      <c r="K119" s="60"/>
      <c r="L119" s="25" t="str">
        <f t="shared" si="5"/>
        <v>Capricorn10°</v>
      </c>
      <c r="M119" s="53">
        <f t="shared" si="6"/>
        <v>80</v>
      </c>
      <c r="N119" s="41" t="s">
        <v>111</v>
      </c>
      <c r="O119" s="41" t="s">
        <v>193</v>
      </c>
      <c r="P119" s="42" t="s">
        <v>39</v>
      </c>
      <c r="Q119" s="41" t="s">
        <v>153</v>
      </c>
      <c r="R119" s="43">
        <v>50</v>
      </c>
      <c r="S119" s="40"/>
      <c r="T119" s="65"/>
    </row>
    <row r="120" spans="2:20" ht="21">
      <c r="B120" s="63"/>
      <c r="C120" s="58"/>
      <c r="D120" s="25" t="str">
        <f t="shared" si="4"/>
        <v>Cancer11°</v>
      </c>
      <c r="E120" s="26">
        <f t="shared" si="7"/>
        <v>102</v>
      </c>
      <c r="F120" s="27" t="s">
        <v>75</v>
      </c>
      <c r="G120" s="27" t="s">
        <v>196</v>
      </c>
      <c r="H120" s="28" t="s">
        <v>39</v>
      </c>
      <c r="I120" s="27" t="s">
        <v>227</v>
      </c>
      <c r="J120" s="29">
        <v>50</v>
      </c>
      <c r="K120" s="60"/>
      <c r="L120" s="25" t="str">
        <f t="shared" si="5"/>
        <v>Capricorn11°</v>
      </c>
      <c r="M120" s="53">
        <f t="shared" si="6"/>
        <v>79</v>
      </c>
      <c r="N120" s="41" t="s">
        <v>111</v>
      </c>
      <c r="O120" s="41" t="s">
        <v>195</v>
      </c>
      <c r="P120" s="42" t="s">
        <v>38</v>
      </c>
      <c r="Q120" s="41" t="s">
        <v>152</v>
      </c>
      <c r="R120" s="43">
        <v>40</v>
      </c>
      <c r="S120" s="40"/>
      <c r="T120" s="65"/>
    </row>
    <row r="121" spans="2:20" ht="21">
      <c r="B121" s="63"/>
      <c r="C121" s="58"/>
      <c r="D121" s="25" t="str">
        <f t="shared" si="4"/>
        <v>Cancer12°</v>
      </c>
      <c r="E121" s="26">
        <f t="shared" si="7"/>
        <v>103</v>
      </c>
      <c r="F121" s="27" t="s">
        <v>75</v>
      </c>
      <c r="G121" s="27" t="s">
        <v>198</v>
      </c>
      <c r="H121" s="28" t="s">
        <v>40</v>
      </c>
      <c r="I121" s="27" t="s">
        <v>228</v>
      </c>
      <c r="J121" s="29">
        <v>60</v>
      </c>
      <c r="K121" s="60"/>
      <c r="L121" s="25" t="str">
        <f t="shared" si="5"/>
        <v>Capricorn12°</v>
      </c>
      <c r="M121" s="53">
        <f t="shared" si="6"/>
        <v>78</v>
      </c>
      <c r="N121" s="41" t="s">
        <v>111</v>
      </c>
      <c r="O121" s="41" t="s">
        <v>197</v>
      </c>
      <c r="P121" s="42" t="s">
        <v>125</v>
      </c>
      <c r="Q121" s="41" t="s">
        <v>151</v>
      </c>
      <c r="R121" s="43">
        <v>30</v>
      </c>
      <c r="S121" s="40"/>
      <c r="T121" s="65"/>
    </row>
    <row r="122" spans="2:20" ht="21">
      <c r="B122" s="63"/>
      <c r="C122" s="58"/>
      <c r="D122" s="25" t="str">
        <f t="shared" si="4"/>
        <v>Cancer13°</v>
      </c>
      <c r="E122" s="26">
        <f t="shared" si="7"/>
        <v>104</v>
      </c>
      <c r="F122" s="27" t="s">
        <v>75</v>
      </c>
      <c r="G122" s="27" t="s">
        <v>200</v>
      </c>
      <c r="H122" s="28" t="s">
        <v>45</v>
      </c>
      <c r="I122" s="27" t="s">
        <v>168</v>
      </c>
      <c r="J122" s="29">
        <v>70</v>
      </c>
      <c r="K122" s="60"/>
      <c r="L122" s="25" t="str">
        <f t="shared" si="5"/>
        <v>Capricorn13°</v>
      </c>
      <c r="M122" s="53">
        <f t="shared" si="6"/>
        <v>77</v>
      </c>
      <c r="N122" s="41" t="s">
        <v>111</v>
      </c>
      <c r="O122" s="41" t="s">
        <v>199</v>
      </c>
      <c r="P122" s="42" t="s">
        <v>124</v>
      </c>
      <c r="Q122" s="41" t="s">
        <v>150</v>
      </c>
      <c r="R122" s="43">
        <v>20</v>
      </c>
      <c r="S122" s="40"/>
      <c r="T122" s="65"/>
    </row>
    <row r="123" spans="2:20" ht="21">
      <c r="B123" s="63"/>
      <c r="C123" s="58"/>
      <c r="D123" s="25" t="str">
        <f t="shared" si="4"/>
        <v>Cancer14°</v>
      </c>
      <c r="E123" s="26">
        <f t="shared" si="7"/>
        <v>105</v>
      </c>
      <c r="F123" s="27" t="s">
        <v>75</v>
      </c>
      <c r="G123" s="27" t="s">
        <v>202</v>
      </c>
      <c r="H123" s="28" t="s">
        <v>46</v>
      </c>
      <c r="I123" s="27" t="s">
        <v>169</v>
      </c>
      <c r="J123" s="29">
        <v>80</v>
      </c>
      <c r="K123" s="60"/>
      <c r="L123" s="25" t="str">
        <f t="shared" si="5"/>
        <v>Capricorn14°</v>
      </c>
      <c r="M123" s="53">
        <f t="shared" si="6"/>
        <v>76</v>
      </c>
      <c r="N123" s="41" t="s">
        <v>111</v>
      </c>
      <c r="O123" s="41" t="s">
        <v>201</v>
      </c>
      <c r="P123" s="42" t="s">
        <v>123</v>
      </c>
      <c r="Q123" s="41" t="s">
        <v>149</v>
      </c>
      <c r="R123" s="43">
        <v>10</v>
      </c>
      <c r="S123" s="40"/>
      <c r="T123" s="65"/>
    </row>
    <row r="124" spans="2:20" ht="21">
      <c r="B124" s="63"/>
      <c r="C124" s="58"/>
      <c r="D124" s="25" t="str">
        <f t="shared" si="4"/>
        <v>Cancer15°</v>
      </c>
      <c r="E124" s="26">
        <f t="shared" si="7"/>
        <v>106</v>
      </c>
      <c r="F124" s="27" t="s">
        <v>75</v>
      </c>
      <c r="G124" s="27" t="s">
        <v>204</v>
      </c>
      <c r="H124" s="28" t="s">
        <v>44</v>
      </c>
      <c r="I124" s="27" t="s">
        <v>170</v>
      </c>
      <c r="J124" s="29">
        <v>90</v>
      </c>
      <c r="K124" s="60"/>
      <c r="L124" s="25" t="str">
        <f t="shared" si="5"/>
        <v>Capricorn15°</v>
      </c>
      <c r="M124" s="53">
        <f t="shared" si="6"/>
        <v>75</v>
      </c>
      <c r="N124" s="41" t="s">
        <v>111</v>
      </c>
      <c r="O124" s="41" t="s">
        <v>203</v>
      </c>
      <c r="P124" s="42" t="s">
        <v>122</v>
      </c>
      <c r="Q124" s="41" t="s">
        <v>148</v>
      </c>
      <c r="R124" s="43">
        <v>9</v>
      </c>
      <c r="S124" s="40"/>
      <c r="T124" s="65"/>
    </row>
    <row r="125" spans="2:20" ht="21">
      <c r="B125" s="63"/>
      <c r="C125" s="58"/>
      <c r="D125" s="25" t="str">
        <f t="shared" si="4"/>
        <v>Cancer16°</v>
      </c>
      <c r="E125" s="26">
        <f t="shared" si="7"/>
        <v>107</v>
      </c>
      <c r="F125" s="27" t="s">
        <v>75</v>
      </c>
      <c r="G125" s="27" t="s">
        <v>206</v>
      </c>
      <c r="H125" s="28" t="s">
        <v>41</v>
      </c>
      <c r="I125" s="27" t="s">
        <v>171</v>
      </c>
      <c r="J125" s="29">
        <v>100</v>
      </c>
      <c r="K125" s="60"/>
      <c r="L125" s="25" t="str">
        <f t="shared" si="5"/>
        <v>Capricorn16°</v>
      </c>
      <c r="M125" s="53">
        <f t="shared" si="6"/>
        <v>74</v>
      </c>
      <c r="N125" s="41" t="s">
        <v>111</v>
      </c>
      <c r="O125" s="41" t="s">
        <v>205</v>
      </c>
      <c r="P125" s="42" t="s">
        <v>33</v>
      </c>
      <c r="Q125" s="41" t="s">
        <v>147</v>
      </c>
      <c r="R125" s="43">
        <v>8</v>
      </c>
      <c r="S125" s="40"/>
      <c r="T125" s="65"/>
    </row>
    <row r="126" spans="2:20" ht="21">
      <c r="B126" s="63"/>
      <c r="C126" s="58"/>
      <c r="D126" s="25" t="str">
        <f t="shared" si="4"/>
        <v>Cancer17°</v>
      </c>
      <c r="E126" s="26">
        <f t="shared" si="7"/>
        <v>108</v>
      </c>
      <c r="F126" s="27" t="s">
        <v>75</v>
      </c>
      <c r="G126" s="27" t="s">
        <v>208</v>
      </c>
      <c r="H126" s="28" t="s">
        <v>42</v>
      </c>
      <c r="I126" s="27" t="s">
        <v>172</v>
      </c>
      <c r="J126" s="29">
        <v>200</v>
      </c>
      <c r="K126" s="60"/>
      <c r="L126" s="25" t="str">
        <f t="shared" si="5"/>
        <v>Capricorn17°</v>
      </c>
      <c r="M126" s="53">
        <f t="shared" si="6"/>
        <v>73</v>
      </c>
      <c r="N126" s="41" t="s">
        <v>111</v>
      </c>
      <c r="O126" s="41" t="s">
        <v>207</v>
      </c>
      <c r="P126" s="42" t="s">
        <v>31</v>
      </c>
      <c r="Q126" s="41" t="s">
        <v>146</v>
      </c>
      <c r="R126" s="43">
        <v>7</v>
      </c>
      <c r="S126" s="40"/>
      <c r="T126" s="65"/>
    </row>
    <row r="127" spans="2:20" ht="21">
      <c r="B127" s="63"/>
      <c r="C127" s="58"/>
      <c r="D127" s="25" t="str">
        <f t="shared" si="4"/>
        <v>Cancer18°</v>
      </c>
      <c r="E127" s="26">
        <f t="shared" si="7"/>
        <v>109</v>
      </c>
      <c r="F127" s="27" t="s">
        <v>75</v>
      </c>
      <c r="G127" s="27" t="s">
        <v>210</v>
      </c>
      <c r="H127" s="28" t="s">
        <v>43</v>
      </c>
      <c r="I127" s="27" t="s">
        <v>173</v>
      </c>
      <c r="J127" s="29">
        <v>300</v>
      </c>
      <c r="K127" s="60"/>
      <c r="L127" s="25" t="str">
        <f t="shared" si="5"/>
        <v>Capricorn18°</v>
      </c>
      <c r="M127" s="53">
        <f t="shared" si="6"/>
        <v>72</v>
      </c>
      <c r="N127" s="41" t="s">
        <v>111</v>
      </c>
      <c r="O127" s="41" t="s">
        <v>209</v>
      </c>
      <c r="P127" s="42" t="s">
        <v>26</v>
      </c>
      <c r="Q127" s="41" t="s">
        <v>145</v>
      </c>
      <c r="R127" s="43">
        <v>6</v>
      </c>
      <c r="S127" s="40"/>
      <c r="T127" s="65"/>
    </row>
    <row r="128" spans="2:20" ht="21">
      <c r="B128" s="63"/>
      <c r="C128" s="58"/>
      <c r="D128" s="25" t="str">
        <f t="shared" si="4"/>
        <v>Cancer19°</v>
      </c>
      <c r="E128" s="26">
        <f t="shared" si="7"/>
        <v>110</v>
      </c>
      <c r="F128" s="27" t="s">
        <v>75</v>
      </c>
      <c r="G128" s="27" t="s">
        <v>212</v>
      </c>
      <c r="H128" s="28" t="s">
        <v>34</v>
      </c>
      <c r="I128" s="27" t="s">
        <v>174</v>
      </c>
      <c r="J128" s="29">
        <v>400</v>
      </c>
      <c r="K128" s="60"/>
      <c r="L128" s="25" t="str">
        <f t="shared" si="5"/>
        <v>Capricorn19°</v>
      </c>
      <c r="M128" s="53">
        <f t="shared" si="6"/>
        <v>71</v>
      </c>
      <c r="N128" s="41" t="s">
        <v>111</v>
      </c>
      <c r="O128" s="41" t="s">
        <v>211</v>
      </c>
      <c r="P128" s="42" t="s">
        <v>24</v>
      </c>
      <c r="Q128" s="41" t="s">
        <v>144</v>
      </c>
      <c r="R128" s="43">
        <v>5</v>
      </c>
      <c r="S128" s="40"/>
      <c r="T128" s="65"/>
    </row>
    <row r="129" spans="2:20" ht="21">
      <c r="B129" s="63"/>
      <c r="C129" s="58"/>
      <c r="D129" s="25" t="str">
        <f t="shared" si="4"/>
        <v>Cancer20°</v>
      </c>
      <c r="E129" s="26">
        <f t="shared" si="7"/>
        <v>111</v>
      </c>
      <c r="F129" s="27" t="s">
        <v>75</v>
      </c>
      <c r="G129" s="27" t="s">
        <v>53</v>
      </c>
      <c r="H129" s="28" t="s">
        <v>19</v>
      </c>
      <c r="I129" s="27" t="s">
        <v>214</v>
      </c>
      <c r="J129" s="29">
        <v>1</v>
      </c>
      <c r="K129" s="60"/>
      <c r="L129" s="25" t="str">
        <f t="shared" si="5"/>
        <v>Capricorn20°</v>
      </c>
      <c r="M129" s="53">
        <f t="shared" si="6"/>
        <v>70</v>
      </c>
      <c r="N129" s="41" t="s">
        <v>111</v>
      </c>
      <c r="O129" s="41" t="s">
        <v>213</v>
      </c>
      <c r="P129" s="42" t="s">
        <v>121</v>
      </c>
      <c r="Q129" s="41" t="s">
        <v>143</v>
      </c>
      <c r="R129" s="43">
        <v>4</v>
      </c>
      <c r="S129" s="40"/>
      <c r="T129" s="65"/>
    </row>
    <row r="130" spans="2:20" ht="21">
      <c r="B130" s="63"/>
      <c r="C130" s="58"/>
      <c r="D130" s="25" t="str">
        <f t="shared" si="4"/>
        <v>Cancer21°</v>
      </c>
      <c r="E130" s="26">
        <f t="shared" si="7"/>
        <v>112</v>
      </c>
      <c r="F130" s="27" t="s">
        <v>75</v>
      </c>
      <c r="G130" s="27" t="s">
        <v>55</v>
      </c>
      <c r="H130" s="28" t="s">
        <v>27</v>
      </c>
      <c r="I130" s="27" t="s">
        <v>215</v>
      </c>
      <c r="J130" s="29">
        <v>2</v>
      </c>
      <c r="K130" s="60"/>
      <c r="L130" s="25" t="str">
        <f t="shared" si="5"/>
        <v>Capricorn21°</v>
      </c>
      <c r="M130" s="53">
        <f t="shared" si="6"/>
        <v>69</v>
      </c>
      <c r="N130" s="41" t="s">
        <v>111</v>
      </c>
      <c r="O130" s="41" t="s">
        <v>54</v>
      </c>
      <c r="P130" s="42" t="s">
        <v>28</v>
      </c>
      <c r="Q130" s="41" t="s">
        <v>142</v>
      </c>
      <c r="R130" s="43">
        <v>3</v>
      </c>
      <c r="S130" s="40"/>
      <c r="T130" s="65"/>
    </row>
    <row r="131" spans="2:20" ht="21">
      <c r="B131" s="63"/>
      <c r="C131" s="58"/>
      <c r="D131" s="25" t="str">
        <f t="shared" si="4"/>
        <v>Cancer22°</v>
      </c>
      <c r="E131" s="26">
        <f t="shared" si="7"/>
        <v>113</v>
      </c>
      <c r="F131" s="27" t="s">
        <v>75</v>
      </c>
      <c r="G131" s="27" t="s">
        <v>57</v>
      </c>
      <c r="H131" s="28" t="s">
        <v>28</v>
      </c>
      <c r="I131" s="27" t="s">
        <v>216</v>
      </c>
      <c r="J131" s="29">
        <v>3</v>
      </c>
      <c r="K131" s="60"/>
      <c r="L131" s="25" t="str">
        <f t="shared" si="5"/>
        <v>Capricorn22°</v>
      </c>
      <c r="M131" s="53">
        <f t="shared" si="6"/>
        <v>68</v>
      </c>
      <c r="N131" s="41" t="s">
        <v>111</v>
      </c>
      <c r="O131" s="41" t="s">
        <v>56</v>
      </c>
      <c r="P131" s="42" t="s">
        <v>27</v>
      </c>
      <c r="Q131" s="41" t="s">
        <v>141</v>
      </c>
      <c r="R131" s="43">
        <v>2</v>
      </c>
      <c r="S131" s="40"/>
      <c r="T131" s="65"/>
    </row>
    <row r="132" spans="2:20" ht="21">
      <c r="B132" s="63"/>
      <c r="C132" s="58"/>
      <c r="D132" s="25" t="str">
        <f t="shared" si="4"/>
        <v>Cancer23°</v>
      </c>
      <c r="E132" s="26">
        <f t="shared" si="7"/>
        <v>114</v>
      </c>
      <c r="F132" s="27" t="s">
        <v>75</v>
      </c>
      <c r="G132" s="27" t="s">
        <v>59</v>
      </c>
      <c r="H132" s="28" t="s">
        <v>29</v>
      </c>
      <c r="I132" s="27" t="s">
        <v>217</v>
      </c>
      <c r="J132" s="29">
        <v>4</v>
      </c>
      <c r="K132" s="60"/>
      <c r="L132" s="25" t="str">
        <f t="shared" si="5"/>
        <v>Capricorn23°</v>
      </c>
      <c r="M132" s="53">
        <f t="shared" si="6"/>
        <v>67</v>
      </c>
      <c r="N132" s="41" t="s">
        <v>111</v>
      </c>
      <c r="O132" s="41" t="s">
        <v>58</v>
      </c>
      <c r="P132" s="42" t="s">
        <v>120</v>
      </c>
      <c r="Q132" s="41" t="s">
        <v>140</v>
      </c>
      <c r="R132" s="43">
        <v>1</v>
      </c>
      <c r="S132" s="40"/>
      <c r="T132" s="65"/>
    </row>
    <row r="133" spans="2:20" ht="21">
      <c r="B133" s="63"/>
      <c r="C133" s="58"/>
      <c r="D133" s="25" t="str">
        <f t="shared" si="4"/>
        <v>Cancer24°</v>
      </c>
      <c r="E133" s="26">
        <f t="shared" si="7"/>
        <v>115</v>
      </c>
      <c r="F133" s="27" t="s">
        <v>75</v>
      </c>
      <c r="G133" s="27" t="s">
        <v>61</v>
      </c>
      <c r="H133" s="28" t="s">
        <v>24</v>
      </c>
      <c r="I133" s="27" t="s">
        <v>218</v>
      </c>
      <c r="J133" s="29">
        <v>5</v>
      </c>
      <c r="K133" s="60"/>
      <c r="L133" s="25" t="str">
        <f t="shared" si="5"/>
        <v>Capricorn24°</v>
      </c>
      <c r="M133" s="53">
        <f t="shared" si="6"/>
        <v>66</v>
      </c>
      <c r="N133" s="41" t="s">
        <v>111</v>
      </c>
      <c r="O133" s="41" t="s">
        <v>60</v>
      </c>
      <c r="P133" s="42" t="s">
        <v>34</v>
      </c>
      <c r="Q133" s="41" t="s">
        <v>161</v>
      </c>
      <c r="R133" s="43">
        <v>400</v>
      </c>
      <c r="S133" s="40"/>
      <c r="T133" s="65"/>
    </row>
    <row r="134" spans="2:20" ht="21">
      <c r="B134" s="63"/>
      <c r="C134" s="58"/>
      <c r="D134" s="25" t="str">
        <f t="shared" si="4"/>
        <v>Cancer25°</v>
      </c>
      <c r="E134" s="26">
        <f t="shared" si="7"/>
        <v>116</v>
      </c>
      <c r="F134" s="27" t="s">
        <v>75</v>
      </c>
      <c r="G134" s="27" t="s">
        <v>63</v>
      </c>
      <c r="H134" s="28" t="s">
        <v>26</v>
      </c>
      <c r="I134" s="27" t="s">
        <v>219</v>
      </c>
      <c r="J134" s="29">
        <v>6</v>
      </c>
      <c r="K134" s="60"/>
      <c r="L134" s="25" t="str">
        <f t="shared" si="5"/>
        <v>Capricorn25°</v>
      </c>
      <c r="M134" s="53">
        <f t="shared" si="6"/>
        <v>65</v>
      </c>
      <c r="N134" s="41" t="s">
        <v>111</v>
      </c>
      <c r="O134" s="41" t="s">
        <v>62</v>
      </c>
      <c r="P134" s="42" t="s">
        <v>129</v>
      </c>
      <c r="Q134" s="41" t="s">
        <v>160</v>
      </c>
      <c r="R134" s="43">
        <v>300</v>
      </c>
      <c r="S134" s="40"/>
      <c r="T134" s="65"/>
    </row>
    <row r="135" spans="2:20" ht="21">
      <c r="B135" s="63"/>
      <c r="C135" s="58"/>
      <c r="D135" s="25" t="str">
        <f t="shared" si="4"/>
        <v>Cancer26°</v>
      </c>
      <c r="E135" s="26">
        <f t="shared" si="7"/>
        <v>117</v>
      </c>
      <c r="F135" s="27" t="s">
        <v>75</v>
      </c>
      <c r="G135" s="27" t="s">
        <v>65</v>
      </c>
      <c r="H135" s="28" t="s">
        <v>31</v>
      </c>
      <c r="I135" s="27" t="s">
        <v>220</v>
      </c>
      <c r="J135" s="29">
        <v>7</v>
      </c>
      <c r="K135" s="60"/>
      <c r="L135" s="25" t="str">
        <f t="shared" si="5"/>
        <v>Capricorn26°</v>
      </c>
      <c r="M135" s="53">
        <f t="shared" si="6"/>
        <v>64</v>
      </c>
      <c r="N135" s="41" t="s">
        <v>111</v>
      </c>
      <c r="O135" s="41" t="s">
        <v>64</v>
      </c>
      <c r="P135" s="42" t="s">
        <v>128</v>
      </c>
      <c r="Q135" s="41" t="s">
        <v>159</v>
      </c>
      <c r="R135" s="43">
        <v>200</v>
      </c>
      <c r="S135" s="40"/>
      <c r="T135" s="65"/>
    </row>
    <row r="136" spans="2:20" ht="21">
      <c r="B136" s="63"/>
      <c r="C136" s="58"/>
      <c r="D136" s="25" t="str">
        <f t="shared" si="4"/>
        <v>Cancer27°</v>
      </c>
      <c r="E136" s="26">
        <f t="shared" si="7"/>
        <v>118</v>
      </c>
      <c r="F136" s="27" t="s">
        <v>75</v>
      </c>
      <c r="G136" s="27" t="s">
        <v>67</v>
      </c>
      <c r="H136" s="28" t="s">
        <v>33</v>
      </c>
      <c r="I136" s="27" t="s">
        <v>221</v>
      </c>
      <c r="J136" s="29">
        <v>8</v>
      </c>
      <c r="K136" s="60"/>
      <c r="L136" s="25" t="str">
        <f t="shared" si="5"/>
        <v>Capricorn27°</v>
      </c>
      <c r="M136" s="53">
        <f t="shared" si="6"/>
        <v>63</v>
      </c>
      <c r="N136" s="41" t="s">
        <v>111</v>
      </c>
      <c r="O136" s="41" t="s">
        <v>66</v>
      </c>
      <c r="P136" s="42" t="s">
        <v>41</v>
      </c>
      <c r="Q136" s="41" t="s">
        <v>158</v>
      </c>
      <c r="R136" s="43">
        <v>100</v>
      </c>
      <c r="S136" s="40"/>
      <c r="T136" s="65"/>
    </row>
    <row r="137" spans="2:20" ht="21">
      <c r="B137" s="63"/>
      <c r="C137" s="58"/>
      <c r="D137" s="25" t="str">
        <f t="shared" si="4"/>
        <v>Cancer28°</v>
      </c>
      <c r="E137" s="26">
        <f t="shared" si="7"/>
        <v>119</v>
      </c>
      <c r="F137" s="27" t="s">
        <v>75</v>
      </c>
      <c r="G137" s="27" t="s">
        <v>69</v>
      </c>
      <c r="H137" s="28" t="s">
        <v>235</v>
      </c>
      <c r="I137" s="27" t="s">
        <v>222</v>
      </c>
      <c r="J137" s="29">
        <v>9</v>
      </c>
      <c r="K137" s="60"/>
      <c r="L137" s="25" t="str">
        <f t="shared" si="5"/>
        <v>Capricorn28°</v>
      </c>
      <c r="M137" s="53">
        <f t="shared" si="6"/>
        <v>62</v>
      </c>
      <c r="N137" s="41" t="s">
        <v>111</v>
      </c>
      <c r="O137" s="41" t="s">
        <v>68</v>
      </c>
      <c r="P137" s="42" t="s">
        <v>44</v>
      </c>
      <c r="Q137" s="41" t="s">
        <v>157</v>
      </c>
      <c r="R137" s="43">
        <v>90</v>
      </c>
      <c r="S137" s="40"/>
      <c r="T137" s="65"/>
    </row>
    <row r="138" spans="2:20" ht="21">
      <c r="B138" s="63"/>
      <c r="C138" s="58"/>
      <c r="D138" s="25" t="str">
        <f t="shared" si="4"/>
        <v>Cancer29°</v>
      </c>
      <c r="E138" s="26">
        <f t="shared" si="7"/>
        <v>120</v>
      </c>
      <c r="F138" s="27" t="s">
        <v>75</v>
      </c>
      <c r="G138" s="27" t="s">
        <v>71</v>
      </c>
      <c r="H138" s="28" t="s">
        <v>35</v>
      </c>
      <c r="I138" s="27" t="s">
        <v>223</v>
      </c>
      <c r="J138" s="29">
        <v>10</v>
      </c>
      <c r="K138" s="60"/>
      <c r="L138" s="25" t="str">
        <f t="shared" si="5"/>
        <v>Capricorn29°</v>
      </c>
      <c r="M138" s="53">
        <f t="shared" si="6"/>
        <v>61</v>
      </c>
      <c r="N138" s="41" t="s">
        <v>111</v>
      </c>
      <c r="O138" s="41" t="s">
        <v>70</v>
      </c>
      <c r="P138" s="42" t="s">
        <v>127</v>
      </c>
      <c r="Q138" s="41" t="s">
        <v>156</v>
      </c>
      <c r="R138" s="43">
        <v>80</v>
      </c>
      <c r="S138" s="40"/>
      <c r="T138" s="65"/>
    </row>
    <row r="139" spans="2:20" ht="21">
      <c r="B139" s="63"/>
      <c r="C139" s="58"/>
      <c r="D139" s="25" t="str">
        <f t="shared" si="4"/>
        <v>Leo0°</v>
      </c>
      <c r="E139" s="26">
        <f t="shared" si="7"/>
        <v>121</v>
      </c>
      <c r="F139" s="27" t="s">
        <v>242</v>
      </c>
      <c r="G139" s="27" t="s">
        <v>237</v>
      </c>
      <c r="H139" s="28" t="s">
        <v>36</v>
      </c>
      <c r="I139" s="27" t="s">
        <v>224</v>
      </c>
      <c r="J139" s="29">
        <v>20</v>
      </c>
      <c r="K139" s="60"/>
      <c r="L139" s="25" t="str">
        <f t="shared" si="5"/>
        <v>Aquarius0°</v>
      </c>
      <c r="M139" s="53">
        <f t="shared" si="6"/>
        <v>60</v>
      </c>
      <c r="N139" s="41" t="s">
        <v>119</v>
      </c>
      <c r="O139" s="41" t="s">
        <v>51</v>
      </c>
      <c r="P139" s="42" t="s">
        <v>126</v>
      </c>
      <c r="Q139" s="41" t="s">
        <v>155</v>
      </c>
      <c r="R139" s="43">
        <v>70</v>
      </c>
      <c r="S139" s="40"/>
      <c r="T139" s="65"/>
    </row>
    <row r="140" spans="2:20" ht="21">
      <c r="B140" s="63"/>
      <c r="C140" s="58"/>
      <c r="D140" s="25" t="str">
        <f t="shared" si="4"/>
        <v>Leo1°</v>
      </c>
      <c r="E140" s="26">
        <f t="shared" si="7"/>
        <v>122</v>
      </c>
      <c r="F140" s="27" t="s">
        <v>76</v>
      </c>
      <c r="G140" s="27" t="s">
        <v>176</v>
      </c>
      <c r="H140" s="28" t="s">
        <v>37</v>
      </c>
      <c r="I140" s="27" t="s">
        <v>225</v>
      </c>
      <c r="J140" s="29">
        <v>30</v>
      </c>
      <c r="K140" s="60"/>
      <c r="L140" s="25" t="str">
        <f t="shared" si="5"/>
        <v>Aquarius1°</v>
      </c>
      <c r="M140" s="53">
        <f t="shared" si="6"/>
        <v>59</v>
      </c>
      <c r="N140" s="41" t="s">
        <v>119</v>
      </c>
      <c r="O140" s="41" t="s">
        <v>175</v>
      </c>
      <c r="P140" s="42" t="s">
        <v>40</v>
      </c>
      <c r="Q140" s="41" t="s">
        <v>154</v>
      </c>
      <c r="R140" s="43">
        <v>60</v>
      </c>
      <c r="S140" s="40"/>
      <c r="T140" s="65"/>
    </row>
    <row r="141" spans="2:20" ht="21">
      <c r="B141" s="63"/>
      <c r="C141" s="58"/>
      <c r="D141" s="25" t="str">
        <f t="shared" si="4"/>
        <v>Leo2°</v>
      </c>
      <c r="E141" s="26">
        <f t="shared" si="7"/>
        <v>123</v>
      </c>
      <c r="F141" s="27" t="s">
        <v>76</v>
      </c>
      <c r="G141" s="27" t="s">
        <v>178</v>
      </c>
      <c r="H141" s="28" t="s">
        <v>38</v>
      </c>
      <c r="I141" s="27" t="s">
        <v>226</v>
      </c>
      <c r="J141" s="29">
        <v>40</v>
      </c>
      <c r="K141" s="60"/>
      <c r="L141" s="25" t="str">
        <f t="shared" si="5"/>
        <v>Aquarius2°</v>
      </c>
      <c r="M141" s="53">
        <f t="shared" si="6"/>
        <v>58</v>
      </c>
      <c r="N141" s="41" t="s">
        <v>119</v>
      </c>
      <c r="O141" s="41" t="s">
        <v>177</v>
      </c>
      <c r="P141" s="42" t="s">
        <v>39</v>
      </c>
      <c r="Q141" s="41" t="s">
        <v>153</v>
      </c>
      <c r="R141" s="43">
        <v>50</v>
      </c>
      <c r="S141" s="40"/>
      <c r="T141" s="65"/>
    </row>
    <row r="142" spans="2:20" ht="21">
      <c r="B142" s="63"/>
      <c r="C142" s="58"/>
      <c r="D142" s="25" t="str">
        <f t="shared" si="4"/>
        <v>Leo3°</v>
      </c>
      <c r="E142" s="26">
        <f t="shared" si="7"/>
        <v>124</v>
      </c>
      <c r="F142" s="27" t="s">
        <v>76</v>
      </c>
      <c r="G142" s="27" t="s">
        <v>180</v>
      </c>
      <c r="H142" s="28" t="s">
        <v>39</v>
      </c>
      <c r="I142" s="27" t="s">
        <v>227</v>
      </c>
      <c r="J142" s="29">
        <v>50</v>
      </c>
      <c r="K142" s="60"/>
      <c r="L142" s="25" t="str">
        <f t="shared" si="5"/>
        <v>Aquarius3°</v>
      </c>
      <c r="M142" s="53">
        <f t="shared" si="6"/>
        <v>57</v>
      </c>
      <c r="N142" s="41" t="s">
        <v>119</v>
      </c>
      <c r="O142" s="41" t="s">
        <v>179</v>
      </c>
      <c r="P142" s="42" t="s">
        <v>38</v>
      </c>
      <c r="Q142" s="41" t="s">
        <v>152</v>
      </c>
      <c r="R142" s="43">
        <v>40</v>
      </c>
      <c r="S142" s="40"/>
      <c r="T142" s="65"/>
    </row>
    <row r="143" spans="2:20" ht="21">
      <c r="B143" s="63"/>
      <c r="C143" s="58"/>
      <c r="D143" s="25" t="str">
        <f t="shared" si="4"/>
        <v>Leo4°</v>
      </c>
      <c r="E143" s="26">
        <f t="shared" si="7"/>
        <v>125</v>
      </c>
      <c r="F143" s="27" t="s">
        <v>76</v>
      </c>
      <c r="G143" s="27" t="s">
        <v>182</v>
      </c>
      <c r="H143" s="28" t="s">
        <v>40</v>
      </c>
      <c r="I143" s="27" t="s">
        <v>228</v>
      </c>
      <c r="J143" s="29">
        <v>60</v>
      </c>
      <c r="K143" s="60"/>
      <c r="L143" s="25" t="str">
        <f t="shared" si="5"/>
        <v>Aquarius4°</v>
      </c>
      <c r="M143" s="53">
        <f t="shared" si="6"/>
        <v>56</v>
      </c>
      <c r="N143" s="41" t="s">
        <v>119</v>
      </c>
      <c r="O143" s="41" t="s">
        <v>181</v>
      </c>
      <c r="P143" s="42" t="s">
        <v>125</v>
      </c>
      <c r="Q143" s="41" t="s">
        <v>151</v>
      </c>
      <c r="R143" s="43">
        <v>30</v>
      </c>
      <c r="S143" s="40"/>
      <c r="T143" s="65"/>
    </row>
    <row r="144" spans="2:20" ht="21">
      <c r="B144" s="63"/>
      <c r="C144" s="58"/>
      <c r="D144" s="25" t="str">
        <f t="shared" si="4"/>
        <v>Leo5°</v>
      </c>
      <c r="E144" s="26">
        <f t="shared" si="7"/>
        <v>126</v>
      </c>
      <c r="F144" s="27" t="s">
        <v>76</v>
      </c>
      <c r="G144" s="27" t="s">
        <v>184</v>
      </c>
      <c r="H144" s="28" t="s">
        <v>45</v>
      </c>
      <c r="I144" s="27" t="s">
        <v>168</v>
      </c>
      <c r="J144" s="29">
        <v>70</v>
      </c>
      <c r="K144" s="60"/>
      <c r="L144" s="25" t="str">
        <f t="shared" si="5"/>
        <v>Aquarius5°</v>
      </c>
      <c r="M144" s="53">
        <f t="shared" si="6"/>
        <v>55</v>
      </c>
      <c r="N144" s="41" t="s">
        <v>119</v>
      </c>
      <c r="O144" s="41" t="s">
        <v>183</v>
      </c>
      <c r="P144" s="42" t="s">
        <v>124</v>
      </c>
      <c r="Q144" s="41" t="s">
        <v>150</v>
      </c>
      <c r="R144" s="43">
        <v>20</v>
      </c>
      <c r="S144" s="40"/>
      <c r="T144" s="65"/>
    </row>
    <row r="145" spans="2:20" ht="21">
      <c r="B145" s="63"/>
      <c r="C145" s="58"/>
      <c r="D145" s="25" t="str">
        <f t="shared" si="4"/>
        <v>Leo6°</v>
      </c>
      <c r="E145" s="26">
        <f t="shared" si="7"/>
        <v>127</v>
      </c>
      <c r="F145" s="27" t="s">
        <v>76</v>
      </c>
      <c r="G145" s="27" t="s">
        <v>186</v>
      </c>
      <c r="H145" s="28" t="s">
        <v>46</v>
      </c>
      <c r="I145" s="27" t="s">
        <v>169</v>
      </c>
      <c r="J145" s="29">
        <v>80</v>
      </c>
      <c r="K145" s="60"/>
      <c r="L145" s="25" t="str">
        <f t="shared" si="5"/>
        <v>Aquarius6°</v>
      </c>
      <c r="M145" s="53">
        <f t="shared" si="6"/>
        <v>54</v>
      </c>
      <c r="N145" s="41" t="s">
        <v>119</v>
      </c>
      <c r="O145" s="41" t="s">
        <v>185</v>
      </c>
      <c r="P145" s="42" t="s">
        <v>123</v>
      </c>
      <c r="Q145" s="41" t="s">
        <v>149</v>
      </c>
      <c r="R145" s="43">
        <v>10</v>
      </c>
      <c r="S145" s="40"/>
      <c r="T145" s="65"/>
    </row>
    <row r="146" spans="2:20" ht="21">
      <c r="B146" s="63"/>
      <c r="C146" s="58"/>
      <c r="D146" s="25" t="str">
        <f t="shared" si="4"/>
        <v>Leo7°</v>
      </c>
      <c r="E146" s="26">
        <f t="shared" si="7"/>
        <v>128</v>
      </c>
      <c r="F146" s="27" t="s">
        <v>76</v>
      </c>
      <c r="G146" s="27" t="s">
        <v>188</v>
      </c>
      <c r="H146" s="28" t="s">
        <v>44</v>
      </c>
      <c r="I146" s="27" t="s">
        <v>170</v>
      </c>
      <c r="J146" s="29">
        <v>90</v>
      </c>
      <c r="K146" s="60"/>
      <c r="L146" s="25" t="str">
        <f t="shared" si="5"/>
        <v>Aquarius7°</v>
      </c>
      <c r="M146" s="53">
        <f t="shared" si="6"/>
        <v>53</v>
      </c>
      <c r="N146" s="41" t="s">
        <v>119</v>
      </c>
      <c r="O146" s="41" t="s">
        <v>187</v>
      </c>
      <c r="P146" s="42" t="s">
        <v>122</v>
      </c>
      <c r="Q146" s="41" t="s">
        <v>148</v>
      </c>
      <c r="R146" s="43">
        <v>9</v>
      </c>
      <c r="S146" s="40"/>
      <c r="T146" s="65"/>
    </row>
    <row r="147" spans="2:20" ht="21">
      <c r="B147" s="63"/>
      <c r="C147" s="58"/>
      <c r="D147" s="25" t="str">
        <f t="shared" ref="D147:D210" si="8">F147&amp;G147</f>
        <v>Leo8°</v>
      </c>
      <c r="E147" s="26">
        <f t="shared" si="7"/>
        <v>129</v>
      </c>
      <c r="F147" s="27" t="s">
        <v>76</v>
      </c>
      <c r="G147" s="27" t="s">
        <v>190</v>
      </c>
      <c r="H147" s="28" t="s">
        <v>41</v>
      </c>
      <c r="I147" s="27" t="s">
        <v>171</v>
      </c>
      <c r="J147" s="29">
        <v>100</v>
      </c>
      <c r="K147" s="60"/>
      <c r="L147" s="25" t="str">
        <f t="shared" ref="L147:L210" si="9">N147&amp;O147</f>
        <v>Aquarius8°</v>
      </c>
      <c r="M147" s="53">
        <f t="shared" ref="M147:M196" si="10">M148+1</f>
        <v>52</v>
      </c>
      <c r="N147" s="41" t="s">
        <v>119</v>
      </c>
      <c r="O147" s="41" t="s">
        <v>189</v>
      </c>
      <c r="P147" s="42" t="s">
        <v>33</v>
      </c>
      <c r="Q147" s="41" t="s">
        <v>147</v>
      </c>
      <c r="R147" s="43">
        <v>8</v>
      </c>
      <c r="S147" s="40"/>
      <c r="T147" s="65"/>
    </row>
    <row r="148" spans="2:20" ht="21">
      <c r="B148" s="63"/>
      <c r="C148" s="58"/>
      <c r="D148" s="25" t="str">
        <f t="shared" si="8"/>
        <v>Leo9°</v>
      </c>
      <c r="E148" s="26">
        <f t="shared" si="7"/>
        <v>130</v>
      </c>
      <c r="F148" s="27" t="s">
        <v>76</v>
      </c>
      <c r="G148" s="27" t="s">
        <v>192</v>
      </c>
      <c r="H148" s="28" t="s">
        <v>42</v>
      </c>
      <c r="I148" s="27" t="s">
        <v>172</v>
      </c>
      <c r="J148" s="29">
        <v>200</v>
      </c>
      <c r="K148" s="60"/>
      <c r="L148" s="25" t="str">
        <f t="shared" si="9"/>
        <v>Aquarius9°</v>
      </c>
      <c r="M148" s="53">
        <f t="shared" si="10"/>
        <v>51</v>
      </c>
      <c r="N148" s="41" t="s">
        <v>119</v>
      </c>
      <c r="O148" s="41" t="s">
        <v>191</v>
      </c>
      <c r="P148" s="42" t="s">
        <v>31</v>
      </c>
      <c r="Q148" s="41" t="s">
        <v>146</v>
      </c>
      <c r="R148" s="43">
        <v>7</v>
      </c>
      <c r="S148" s="40"/>
      <c r="T148" s="65"/>
    </row>
    <row r="149" spans="2:20" ht="21">
      <c r="B149" s="63"/>
      <c r="C149" s="58"/>
      <c r="D149" s="25" t="str">
        <f t="shared" si="8"/>
        <v>Leo10°</v>
      </c>
      <c r="E149" s="26">
        <f t="shared" si="7"/>
        <v>131</v>
      </c>
      <c r="F149" s="27" t="s">
        <v>76</v>
      </c>
      <c r="G149" s="27" t="s">
        <v>194</v>
      </c>
      <c r="H149" s="28" t="s">
        <v>43</v>
      </c>
      <c r="I149" s="27" t="s">
        <v>173</v>
      </c>
      <c r="J149" s="29">
        <v>300</v>
      </c>
      <c r="K149" s="60"/>
      <c r="L149" s="25" t="str">
        <f t="shared" si="9"/>
        <v>Aquarius10°</v>
      </c>
      <c r="M149" s="53">
        <f t="shared" si="10"/>
        <v>50</v>
      </c>
      <c r="N149" s="41" t="s">
        <v>119</v>
      </c>
      <c r="O149" s="41" t="s">
        <v>193</v>
      </c>
      <c r="P149" s="42" t="s">
        <v>26</v>
      </c>
      <c r="Q149" s="41" t="s">
        <v>145</v>
      </c>
      <c r="R149" s="43">
        <v>6</v>
      </c>
      <c r="S149" s="40"/>
      <c r="T149" s="65"/>
    </row>
    <row r="150" spans="2:20" ht="21">
      <c r="B150" s="63"/>
      <c r="C150" s="58"/>
      <c r="D150" s="25" t="str">
        <f t="shared" si="8"/>
        <v>Leo11°</v>
      </c>
      <c r="E150" s="26">
        <f t="shared" ref="E150:E213" si="11">E149+1</f>
        <v>132</v>
      </c>
      <c r="F150" s="27" t="s">
        <v>76</v>
      </c>
      <c r="G150" s="27" t="s">
        <v>196</v>
      </c>
      <c r="H150" s="28" t="s">
        <v>34</v>
      </c>
      <c r="I150" s="27" t="s">
        <v>174</v>
      </c>
      <c r="J150" s="29">
        <v>400</v>
      </c>
      <c r="K150" s="60"/>
      <c r="L150" s="25" t="str">
        <f t="shared" si="9"/>
        <v>Aquarius11°</v>
      </c>
      <c r="M150" s="53">
        <f t="shared" si="10"/>
        <v>49</v>
      </c>
      <c r="N150" s="41" t="s">
        <v>119</v>
      </c>
      <c r="O150" s="41" t="s">
        <v>195</v>
      </c>
      <c r="P150" s="42" t="s">
        <v>24</v>
      </c>
      <c r="Q150" s="41" t="s">
        <v>144</v>
      </c>
      <c r="R150" s="43">
        <v>5</v>
      </c>
      <c r="S150" s="40"/>
      <c r="T150" s="65"/>
    </row>
    <row r="151" spans="2:20" ht="21">
      <c r="B151" s="63"/>
      <c r="C151" s="58"/>
      <c r="D151" s="25" t="str">
        <f t="shared" si="8"/>
        <v>Leo12°</v>
      </c>
      <c r="E151" s="26">
        <f t="shared" si="11"/>
        <v>133</v>
      </c>
      <c r="F151" s="27" t="s">
        <v>76</v>
      </c>
      <c r="G151" s="27" t="s">
        <v>198</v>
      </c>
      <c r="H151" s="28" t="s">
        <v>19</v>
      </c>
      <c r="I151" s="27" t="s">
        <v>214</v>
      </c>
      <c r="J151" s="29">
        <v>1</v>
      </c>
      <c r="K151" s="60"/>
      <c r="L151" s="25" t="str">
        <f t="shared" si="9"/>
        <v>Aquarius12°</v>
      </c>
      <c r="M151" s="53">
        <f t="shared" si="10"/>
        <v>48</v>
      </c>
      <c r="N151" s="41" t="s">
        <v>119</v>
      </c>
      <c r="O151" s="41" t="s">
        <v>197</v>
      </c>
      <c r="P151" s="42" t="s">
        <v>121</v>
      </c>
      <c r="Q151" s="41" t="s">
        <v>143</v>
      </c>
      <c r="R151" s="43">
        <v>4</v>
      </c>
      <c r="S151" s="40"/>
      <c r="T151" s="65"/>
    </row>
    <row r="152" spans="2:20" ht="21">
      <c r="B152" s="63"/>
      <c r="C152" s="58"/>
      <c r="D152" s="25" t="str">
        <f t="shared" si="8"/>
        <v>Leo13°</v>
      </c>
      <c r="E152" s="26">
        <f t="shared" si="11"/>
        <v>134</v>
      </c>
      <c r="F152" s="27" t="s">
        <v>76</v>
      </c>
      <c r="G152" s="27" t="s">
        <v>200</v>
      </c>
      <c r="H152" s="28" t="s">
        <v>27</v>
      </c>
      <c r="I152" s="27" t="s">
        <v>215</v>
      </c>
      <c r="J152" s="29">
        <v>2</v>
      </c>
      <c r="K152" s="60"/>
      <c r="L152" s="25" t="str">
        <f t="shared" si="9"/>
        <v>Aquarius13°</v>
      </c>
      <c r="M152" s="53">
        <f t="shared" si="10"/>
        <v>47</v>
      </c>
      <c r="N152" s="41" t="s">
        <v>119</v>
      </c>
      <c r="O152" s="41" t="s">
        <v>199</v>
      </c>
      <c r="P152" s="42" t="s">
        <v>28</v>
      </c>
      <c r="Q152" s="41" t="s">
        <v>142</v>
      </c>
      <c r="R152" s="43">
        <v>3</v>
      </c>
      <c r="S152" s="40"/>
      <c r="T152" s="65"/>
    </row>
    <row r="153" spans="2:20" ht="21">
      <c r="B153" s="63"/>
      <c r="C153" s="58"/>
      <c r="D153" s="25" t="str">
        <f t="shared" si="8"/>
        <v>Leo14°</v>
      </c>
      <c r="E153" s="26">
        <f t="shared" si="11"/>
        <v>135</v>
      </c>
      <c r="F153" s="27" t="s">
        <v>76</v>
      </c>
      <c r="G153" s="27" t="s">
        <v>202</v>
      </c>
      <c r="H153" s="28" t="s">
        <v>28</v>
      </c>
      <c r="I153" s="27" t="s">
        <v>216</v>
      </c>
      <c r="J153" s="29">
        <v>3</v>
      </c>
      <c r="K153" s="60"/>
      <c r="L153" s="25" t="str">
        <f t="shared" si="9"/>
        <v>Aquarius14°</v>
      </c>
      <c r="M153" s="53">
        <f t="shared" si="10"/>
        <v>46</v>
      </c>
      <c r="N153" s="41" t="s">
        <v>119</v>
      </c>
      <c r="O153" s="41" t="s">
        <v>201</v>
      </c>
      <c r="P153" s="42" t="s">
        <v>27</v>
      </c>
      <c r="Q153" s="41" t="s">
        <v>141</v>
      </c>
      <c r="R153" s="43">
        <v>2</v>
      </c>
      <c r="S153" s="40"/>
      <c r="T153" s="65"/>
    </row>
    <row r="154" spans="2:20" ht="21">
      <c r="B154" s="63"/>
      <c r="C154" s="58"/>
      <c r="D154" s="25" t="str">
        <f t="shared" si="8"/>
        <v>Leo15°</v>
      </c>
      <c r="E154" s="26">
        <f t="shared" si="11"/>
        <v>136</v>
      </c>
      <c r="F154" s="27" t="s">
        <v>76</v>
      </c>
      <c r="G154" s="27" t="s">
        <v>204</v>
      </c>
      <c r="H154" s="28" t="s">
        <v>29</v>
      </c>
      <c r="I154" s="27" t="s">
        <v>217</v>
      </c>
      <c r="J154" s="29">
        <v>4</v>
      </c>
      <c r="K154" s="60"/>
      <c r="L154" s="25" t="str">
        <f t="shared" si="9"/>
        <v>Aquarius15°</v>
      </c>
      <c r="M154" s="53">
        <f t="shared" si="10"/>
        <v>45</v>
      </c>
      <c r="N154" s="41" t="s">
        <v>119</v>
      </c>
      <c r="O154" s="41" t="s">
        <v>203</v>
      </c>
      <c r="P154" s="42" t="s">
        <v>120</v>
      </c>
      <c r="Q154" s="41" t="s">
        <v>140</v>
      </c>
      <c r="R154" s="43">
        <v>1</v>
      </c>
      <c r="S154" s="40"/>
      <c r="T154" s="65"/>
    </row>
    <row r="155" spans="2:20" ht="21">
      <c r="B155" s="63"/>
      <c r="C155" s="58"/>
      <c r="D155" s="25" t="str">
        <f t="shared" si="8"/>
        <v>Leo16°</v>
      </c>
      <c r="E155" s="26">
        <f t="shared" si="11"/>
        <v>137</v>
      </c>
      <c r="F155" s="27" t="s">
        <v>76</v>
      </c>
      <c r="G155" s="27" t="s">
        <v>206</v>
      </c>
      <c r="H155" s="28" t="s">
        <v>24</v>
      </c>
      <c r="I155" s="27" t="s">
        <v>218</v>
      </c>
      <c r="J155" s="29">
        <v>5</v>
      </c>
      <c r="K155" s="60"/>
      <c r="L155" s="25" t="str">
        <f t="shared" si="9"/>
        <v>Aquarius16°</v>
      </c>
      <c r="M155" s="53">
        <f t="shared" si="10"/>
        <v>44</v>
      </c>
      <c r="N155" s="41" t="s">
        <v>119</v>
      </c>
      <c r="O155" s="41" t="s">
        <v>205</v>
      </c>
      <c r="P155" s="42" t="s">
        <v>34</v>
      </c>
      <c r="Q155" s="41" t="s">
        <v>161</v>
      </c>
      <c r="R155" s="43">
        <v>400</v>
      </c>
      <c r="S155" s="40"/>
      <c r="T155" s="65"/>
    </row>
    <row r="156" spans="2:20" ht="21">
      <c r="B156" s="63"/>
      <c r="C156" s="58"/>
      <c r="D156" s="25" t="str">
        <f t="shared" si="8"/>
        <v>Leo17°</v>
      </c>
      <c r="E156" s="26">
        <f t="shared" si="11"/>
        <v>138</v>
      </c>
      <c r="F156" s="27" t="s">
        <v>76</v>
      </c>
      <c r="G156" s="27" t="s">
        <v>208</v>
      </c>
      <c r="H156" s="28" t="s">
        <v>26</v>
      </c>
      <c r="I156" s="27" t="s">
        <v>219</v>
      </c>
      <c r="J156" s="29">
        <v>6</v>
      </c>
      <c r="K156" s="60"/>
      <c r="L156" s="25" t="str">
        <f t="shared" si="9"/>
        <v>Aquarius17°</v>
      </c>
      <c r="M156" s="53">
        <f t="shared" si="10"/>
        <v>43</v>
      </c>
      <c r="N156" s="41" t="s">
        <v>119</v>
      </c>
      <c r="O156" s="41" t="s">
        <v>207</v>
      </c>
      <c r="P156" s="42" t="s">
        <v>129</v>
      </c>
      <c r="Q156" s="41" t="s">
        <v>160</v>
      </c>
      <c r="R156" s="43">
        <v>300</v>
      </c>
      <c r="S156" s="40"/>
      <c r="T156" s="65"/>
    </row>
    <row r="157" spans="2:20" ht="21">
      <c r="B157" s="63"/>
      <c r="C157" s="58"/>
      <c r="D157" s="25" t="str">
        <f t="shared" si="8"/>
        <v>Leo18°</v>
      </c>
      <c r="E157" s="26">
        <f t="shared" si="11"/>
        <v>139</v>
      </c>
      <c r="F157" s="27" t="s">
        <v>76</v>
      </c>
      <c r="G157" s="27" t="s">
        <v>210</v>
      </c>
      <c r="H157" s="28" t="s">
        <v>31</v>
      </c>
      <c r="I157" s="27" t="s">
        <v>220</v>
      </c>
      <c r="J157" s="29">
        <v>7</v>
      </c>
      <c r="K157" s="60"/>
      <c r="L157" s="25" t="str">
        <f t="shared" si="9"/>
        <v>Aquarius18°</v>
      </c>
      <c r="M157" s="53">
        <f t="shared" si="10"/>
        <v>42</v>
      </c>
      <c r="N157" s="41" t="s">
        <v>119</v>
      </c>
      <c r="O157" s="41" t="s">
        <v>209</v>
      </c>
      <c r="P157" s="42" t="s">
        <v>128</v>
      </c>
      <c r="Q157" s="41" t="s">
        <v>159</v>
      </c>
      <c r="R157" s="43">
        <v>200</v>
      </c>
      <c r="S157" s="40"/>
      <c r="T157" s="65"/>
    </row>
    <row r="158" spans="2:20" ht="21">
      <c r="B158" s="63"/>
      <c r="C158" s="58"/>
      <c r="D158" s="25" t="str">
        <f t="shared" si="8"/>
        <v>Leo19°</v>
      </c>
      <c r="E158" s="26">
        <f t="shared" si="11"/>
        <v>140</v>
      </c>
      <c r="F158" s="27" t="s">
        <v>76</v>
      </c>
      <c r="G158" s="27" t="s">
        <v>212</v>
      </c>
      <c r="H158" s="28" t="s">
        <v>33</v>
      </c>
      <c r="I158" s="27" t="s">
        <v>221</v>
      </c>
      <c r="J158" s="29">
        <v>8</v>
      </c>
      <c r="K158" s="60"/>
      <c r="L158" s="25" t="str">
        <f t="shared" si="9"/>
        <v>Aquarius19°</v>
      </c>
      <c r="M158" s="53">
        <f t="shared" si="10"/>
        <v>41</v>
      </c>
      <c r="N158" s="41" t="s">
        <v>119</v>
      </c>
      <c r="O158" s="41" t="s">
        <v>211</v>
      </c>
      <c r="P158" s="42" t="s">
        <v>41</v>
      </c>
      <c r="Q158" s="41" t="s">
        <v>158</v>
      </c>
      <c r="R158" s="43">
        <v>100</v>
      </c>
      <c r="S158" s="40"/>
      <c r="T158" s="65"/>
    </row>
    <row r="159" spans="2:20" ht="21">
      <c r="B159" s="63"/>
      <c r="C159" s="58"/>
      <c r="D159" s="25" t="str">
        <f t="shared" si="8"/>
        <v>Leo20°</v>
      </c>
      <c r="E159" s="26">
        <f t="shared" si="11"/>
        <v>141</v>
      </c>
      <c r="F159" s="27" t="s">
        <v>76</v>
      </c>
      <c r="G159" s="27" t="s">
        <v>53</v>
      </c>
      <c r="H159" s="28" t="s">
        <v>235</v>
      </c>
      <c r="I159" s="27" t="s">
        <v>222</v>
      </c>
      <c r="J159" s="29">
        <v>9</v>
      </c>
      <c r="K159" s="60"/>
      <c r="L159" s="25" t="str">
        <f t="shared" si="9"/>
        <v>Aquarius20°</v>
      </c>
      <c r="M159" s="53">
        <f t="shared" si="10"/>
        <v>40</v>
      </c>
      <c r="N159" s="41" t="s">
        <v>119</v>
      </c>
      <c r="O159" s="41" t="s">
        <v>213</v>
      </c>
      <c r="P159" s="42" t="s">
        <v>44</v>
      </c>
      <c r="Q159" s="41" t="s">
        <v>157</v>
      </c>
      <c r="R159" s="43">
        <v>90</v>
      </c>
      <c r="S159" s="40"/>
      <c r="T159" s="65"/>
    </row>
    <row r="160" spans="2:20" ht="21">
      <c r="B160" s="63"/>
      <c r="C160" s="58"/>
      <c r="D160" s="25" t="str">
        <f t="shared" si="8"/>
        <v>Leo21°</v>
      </c>
      <c r="E160" s="26">
        <f t="shared" si="11"/>
        <v>142</v>
      </c>
      <c r="F160" s="27" t="s">
        <v>76</v>
      </c>
      <c r="G160" s="27" t="s">
        <v>55</v>
      </c>
      <c r="H160" s="28" t="s">
        <v>35</v>
      </c>
      <c r="I160" s="27" t="s">
        <v>223</v>
      </c>
      <c r="J160" s="29">
        <v>10</v>
      </c>
      <c r="K160" s="60"/>
      <c r="L160" s="25" t="str">
        <f t="shared" si="9"/>
        <v>Aquarius21°</v>
      </c>
      <c r="M160" s="53">
        <f t="shared" si="10"/>
        <v>39</v>
      </c>
      <c r="N160" s="41" t="s">
        <v>119</v>
      </c>
      <c r="O160" s="41" t="s">
        <v>54</v>
      </c>
      <c r="P160" s="42" t="s">
        <v>127</v>
      </c>
      <c r="Q160" s="41" t="s">
        <v>156</v>
      </c>
      <c r="R160" s="43">
        <v>80</v>
      </c>
      <c r="S160" s="40"/>
      <c r="T160" s="65"/>
    </row>
    <row r="161" spans="2:20" ht="21">
      <c r="B161" s="63"/>
      <c r="C161" s="58"/>
      <c r="D161" s="25" t="str">
        <f t="shared" si="8"/>
        <v>Leo22°</v>
      </c>
      <c r="E161" s="26">
        <f t="shared" si="11"/>
        <v>143</v>
      </c>
      <c r="F161" s="27" t="s">
        <v>76</v>
      </c>
      <c r="G161" s="27" t="s">
        <v>57</v>
      </c>
      <c r="H161" s="28" t="s">
        <v>36</v>
      </c>
      <c r="I161" s="27" t="s">
        <v>224</v>
      </c>
      <c r="J161" s="29">
        <v>20</v>
      </c>
      <c r="K161" s="60"/>
      <c r="L161" s="25" t="str">
        <f t="shared" si="9"/>
        <v>Aquarius22°</v>
      </c>
      <c r="M161" s="53">
        <f t="shared" si="10"/>
        <v>38</v>
      </c>
      <c r="N161" s="41" t="s">
        <v>119</v>
      </c>
      <c r="O161" s="41" t="s">
        <v>56</v>
      </c>
      <c r="P161" s="42" t="s">
        <v>126</v>
      </c>
      <c r="Q161" s="41" t="s">
        <v>155</v>
      </c>
      <c r="R161" s="43">
        <v>70</v>
      </c>
      <c r="S161" s="40"/>
      <c r="T161" s="65"/>
    </row>
    <row r="162" spans="2:20" ht="21">
      <c r="B162" s="63"/>
      <c r="C162" s="58"/>
      <c r="D162" s="25" t="str">
        <f t="shared" si="8"/>
        <v>Leo23°</v>
      </c>
      <c r="E162" s="26">
        <f t="shared" si="11"/>
        <v>144</v>
      </c>
      <c r="F162" s="27" t="s">
        <v>76</v>
      </c>
      <c r="G162" s="27" t="s">
        <v>59</v>
      </c>
      <c r="H162" s="28" t="s">
        <v>37</v>
      </c>
      <c r="I162" s="27" t="s">
        <v>225</v>
      </c>
      <c r="J162" s="29">
        <v>30</v>
      </c>
      <c r="K162" s="60"/>
      <c r="L162" s="25" t="str">
        <f t="shared" si="9"/>
        <v>Aquarius23°</v>
      </c>
      <c r="M162" s="53">
        <f t="shared" si="10"/>
        <v>37</v>
      </c>
      <c r="N162" s="41" t="s">
        <v>119</v>
      </c>
      <c r="O162" s="41" t="s">
        <v>58</v>
      </c>
      <c r="P162" s="42" t="s">
        <v>40</v>
      </c>
      <c r="Q162" s="41" t="s">
        <v>154</v>
      </c>
      <c r="R162" s="43">
        <v>60</v>
      </c>
      <c r="S162" s="40"/>
      <c r="T162" s="65"/>
    </row>
    <row r="163" spans="2:20" ht="21">
      <c r="B163" s="63"/>
      <c r="C163" s="58"/>
      <c r="D163" s="25" t="str">
        <f t="shared" si="8"/>
        <v>Leo24°</v>
      </c>
      <c r="E163" s="26">
        <f t="shared" si="11"/>
        <v>145</v>
      </c>
      <c r="F163" s="27" t="s">
        <v>76</v>
      </c>
      <c r="G163" s="27" t="s">
        <v>61</v>
      </c>
      <c r="H163" s="28" t="s">
        <v>38</v>
      </c>
      <c r="I163" s="27" t="s">
        <v>226</v>
      </c>
      <c r="J163" s="29">
        <v>40</v>
      </c>
      <c r="K163" s="60"/>
      <c r="L163" s="25" t="str">
        <f t="shared" si="9"/>
        <v>Aquarius24°</v>
      </c>
      <c r="M163" s="53">
        <f t="shared" si="10"/>
        <v>36</v>
      </c>
      <c r="N163" s="41" t="s">
        <v>119</v>
      </c>
      <c r="O163" s="41" t="s">
        <v>60</v>
      </c>
      <c r="P163" s="42" t="s">
        <v>39</v>
      </c>
      <c r="Q163" s="41" t="s">
        <v>153</v>
      </c>
      <c r="R163" s="43">
        <v>50</v>
      </c>
      <c r="S163" s="40"/>
      <c r="T163" s="65"/>
    </row>
    <row r="164" spans="2:20" ht="21">
      <c r="B164" s="63"/>
      <c r="C164" s="58"/>
      <c r="D164" s="25" t="str">
        <f t="shared" si="8"/>
        <v>Leo25°</v>
      </c>
      <c r="E164" s="26">
        <f t="shared" si="11"/>
        <v>146</v>
      </c>
      <c r="F164" s="27" t="s">
        <v>76</v>
      </c>
      <c r="G164" s="27" t="s">
        <v>63</v>
      </c>
      <c r="H164" s="28" t="s">
        <v>39</v>
      </c>
      <c r="I164" s="27" t="s">
        <v>227</v>
      </c>
      <c r="J164" s="29">
        <v>50</v>
      </c>
      <c r="K164" s="60"/>
      <c r="L164" s="25" t="str">
        <f t="shared" si="9"/>
        <v>Aquarius25°</v>
      </c>
      <c r="M164" s="53">
        <f t="shared" si="10"/>
        <v>35</v>
      </c>
      <c r="N164" s="41" t="s">
        <v>119</v>
      </c>
      <c r="O164" s="41" t="s">
        <v>62</v>
      </c>
      <c r="P164" s="42" t="s">
        <v>38</v>
      </c>
      <c r="Q164" s="41" t="s">
        <v>152</v>
      </c>
      <c r="R164" s="43">
        <v>40</v>
      </c>
      <c r="S164" s="40"/>
      <c r="T164" s="65"/>
    </row>
    <row r="165" spans="2:20" ht="21">
      <c r="B165" s="63"/>
      <c r="C165" s="58"/>
      <c r="D165" s="25" t="str">
        <f t="shared" si="8"/>
        <v>Leo26°</v>
      </c>
      <c r="E165" s="26">
        <f t="shared" si="11"/>
        <v>147</v>
      </c>
      <c r="F165" s="27" t="s">
        <v>76</v>
      </c>
      <c r="G165" s="27" t="s">
        <v>65</v>
      </c>
      <c r="H165" s="28" t="s">
        <v>40</v>
      </c>
      <c r="I165" s="27" t="s">
        <v>228</v>
      </c>
      <c r="J165" s="29">
        <v>60</v>
      </c>
      <c r="K165" s="60"/>
      <c r="L165" s="25" t="str">
        <f t="shared" si="9"/>
        <v>Aquarius26°</v>
      </c>
      <c r="M165" s="53">
        <f t="shared" si="10"/>
        <v>34</v>
      </c>
      <c r="N165" s="41" t="s">
        <v>119</v>
      </c>
      <c r="O165" s="41" t="s">
        <v>64</v>
      </c>
      <c r="P165" s="42" t="s">
        <v>125</v>
      </c>
      <c r="Q165" s="41" t="s">
        <v>151</v>
      </c>
      <c r="R165" s="43">
        <v>30</v>
      </c>
      <c r="S165" s="40"/>
      <c r="T165" s="65"/>
    </row>
    <row r="166" spans="2:20" ht="21">
      <c r="B166" s="63"/>
      <c r="C166" s="58"/>
      <c r="D166" s="25" t="str">
        <f t="shared" si="8"/>
        <v>Leo27°</v>
      </c>
      <c r="E166" s="26">
        <f t="shared" si="11"/>
        <v>148</v>
      </c>
      <c r="F166" s="27" t="s">
        <v>76</v>
      </c>
      <c r="G166" s="27" t="s">
        <v>67</v>
      </c>
      <c r="H166" s="28" t="s">
        <v>45</v>
      </c>
      <c r="I166" s="27" t="s">
        <v>168</v>
      </c>
      <c r="J166" s="29">
        <v>70</v>
      </c>
      <c r="K166" s="60"/>
      <c r="L166" s="25" t="str">
        <f t="shared" si="9"/>
        <v>Aquarius27°</v>
      </c>
      <c r="M166" s="53">
        <f t="shared" si="10"/>
        <v>33</v>
      </c>
      <c r="N166" s="41" t="s">
        <v>119</v>
      </c>
      <c r="O166" s="41" t="s">
        <v>66</v>
      </c>
      <c r="P166" s="42" t="s">
        <v>124</v>
      </c>
      <c r="Q166" s="41" t="s">
        <v>150</v>
      </c>
      <c r="R166" s="43">
        <v>20</v>
      </c>
      <c r="S166" s="40"/>
      <c r="T166" s="65"/>
    </row>
    <row r="167" spans="2:20" ht="21">
      <c r="B167" s="63"/>
      <c r="C167" s="58"/>
      <c r="D167" s="25" t="str">
        <f t="shared" si="8"/>
        <v>Leo28°</v>
      </c>
      <c r="E167" s="26">
        <f t="shared" si="11"/>
        <v>149</v>
      </c>
      <c r="F167" s="27" t="s">
        <v>76</v>
      </c>
      <c r="G167" s="27" t="s">
        <v>69</v>
      </c>
      <c r="H167" s="28" t="s">
        <v>46</v>
      </c>
      <c r="I167" s="27" t="s">
        <v>169</v>
      </c>
      <c r="J167" s="29">
        <v>80</v>
      </c>
      <c r="K167" s="60"/>
      <c r="L167" s="25" t="str">
        <f t="shared" si="9"/>
        <v>Aquarius28°</v>
      </c>
      <c r="M167" s="53">
        <f t="shared" si="10"/>
        <v>32</v>
      </c>
      <c r="N167" s="41" t="s">
        <v>119</v>
      </c>
      <c r="O167" s="41" t="s">
        <v>68</v>
      </c>
      <c r="P167" s="42" t="s">
        <v>123</v>
      </c>
      <c r="Q167" s="41" t="s">
        <v>149</v>
      </c>
      <c r="R167" s="43">
        <v>10</v>
      </c>
      <c r="S167" s="40"/>
      <c r="T167" s="65"/>
    </row>
    <row r="168" spans="2:20" ht="21">
      <c r="B168" s="63"/>
      <c r="C168" s="58"/>
      <c r="D168" s="25" t="str">
        <f t="shared" si="8"/>
        <v>Leo29°</v>
      </c>
      <c r="E168" s="26">
        <f t="shared" si="11"/>
        <v>150</v>
      </c>
      <c r="F168" s="27" t="s">
        <v>76</v>
      </c>
      <c r="G168" s="27" t="s">
        <v>71</v>
      </c>
      <c r="H168" s="28" t="s">
        <v>44</v>
      </c>
      <c r="I168" s="27" t="s">
        <v>170</v>
      </c>
      <c r="J168" s="29">
        <v>90</v>
      </c>
      <c r="K168" s="60"/>
      <c r="L168" s="25" t="str">
        <f t="shared" si="9"/>
        <v>Aquarius29°</v>
      </c>
      <c r="M168" s="53">
        <f t="shared" si="10"/>
        <v>31</v>
      </c>
      <c r="N168" s="41" t="s">
        <v>119</v>
      </c>
      <c r="O168" s="41" t="s">
        <v>70</v>
      </c>
      <c r="P168" s="42" t="s">
        <v>122</v>
      </c>
      <c r="Q168" s="41" t="s">
        <v>148</v>
      </c>
      <c r="R168" s="43">
        <v>9</v>
      </c>
      <c r="S168" s="40"/>
      <c r="T168" s="65"/>
    </row>
    <row r="169" spans="2:20" ht="21">
      <c r="B169" s="63"/>
      <c r="C169" s="58"/>
      <c r="D169" s="25" t="str">
        <f t="shared" si="8"/>
        <v>Virgo0°</v>
      </c>
      <c r="E169" s="26">
        <f t="shared" si="11"/>
        <v>151</v>
      </c>
      <c r="F169" s="27" t="s">
        <v>243</v>
      </c>
      <c r="G169" s="27" t="s">
        <v>244</v>
      </c>
      <c r="H169" s="28" t="s">
        <v>41</v>
      </c>
      <c r="I169" s="27" t="s">
        <v>171</v>
      </c>
      <c r="J169" s="29">
        <v>100</v>
      </c>
      <c r="K169" s="60"/>
      <c r="L169" s="25" t="str">
        <f t="shared" si="9"/>
        <v>Pisces0°</v>
      </c>
      <c r="M169" s="53">
        <f t="shared" si="10"/>
        <v>30</v>
      </c>
      <c r="N169" s="41" t="s">
        <v>229</v>
      </c>
      <c r="O169" s="41" t="s">
        <v>51</v>
      </c>
      <c r="P169" s="42" t="s">
        <v>33</v>
      </c>
      <c r="Q169" s="41" t="s">
        <v>147</v>
      </c>
      <c r="R169" s="43">
        <v>8</v>
      </c>
      <c r="S169" s="40"/>
      <c r="T169" s="65"/>
    </row>
    <row r="170" spans="2:20" ht="21">
      <c r="B170" s="63"/>
      <c r="C170" s="58"/>
      <c r="D170" s="25" t="str">
        <f t="shared" si="8"/>
        <v>Virgo1°</v>
      </c>
      <c r="E170" s="26">
        <f t="shared" si="11"/>
        <v>152</v>
      </c>
      <c r="F170" s="27" t="s">
        <v>77</v>
      </c>
      <c r="G170" s="27" t="s">
        <v>176</v>
      </c>
      <c r="H170" s="28" t="s">
        <v>42</v>
      </c>
      <c r="I170" s="27" t="s">
        <v>172</v>
      </c>
      <c r="J170" s="29">
        <v>200</v>
      </c>
      <c r="K170" s="60"/>
      <c r="L170" s="25" t="str">
        <f t="shared" si="9"/>
        <v>Pisces1°</v>
      </c>
      <c r="M170" s="53">
        <f t="shared" si="10"/>
        <v>29</v>
      </c>
      <c r="N170" s="41" t="s">
        <v>229</v>
      </c>
      <c r="O170" s="41" t="s">
        <v>175</v>
      </c>
      <c r="P170" s="42" t="s">
        <v>31</v>
      </c>
      <c r="Q170" s="41" t="s">
        <v>146</v>
      </c>
      <c r="R170" s="43">
        <v>7</v>
      </c>
      <c r="S170" s="40"/>
      <c r="T170" s="65"/>
    </row>
    <row r="171" spans="2:20" ht="21">
      <c r="B171" s="63"/>
      <c r="C171" s="58"/>
      <c r="D171" s="25" t="str">
        <f t="shared" si="8"/>
        <v>Virgo2°</v>
      </c>
      <c r="E171" s="26">
        <f t="shared" si="11"/>
        <v>153</v>
      </c>
      <c r="F171" s="27" t="s">
        <v>77</v>
      </c>
      <c r="G171" s="27" t="s">
        <v>178</v>
      </c>
      <c r="H171" s="28" t="s">
        <v>43</v>
      </c>
      <c r="I171" s="27" t="s">
        <v>173</v>
      </c>
      <c r="J171" s="29">
        <v>300</v>
      </c>
      <c r="K171" s="60"/>
      <c r="L171" s="25" t="str">
        <f t="shared" si="9"/>
        <v>Pisces2°</v>
      </c>
      <c r="M171" s="53">
        <f t="shared" si="10"/>
        <v>28</v>
      </c>
      <c r="N171" s="41" t="s">
        <v>229</v>
      </c>
      <c r="O171" s="41" t="s">
        <v>177</v>
      </c>
      <c r="P171" s="42" t="s">
        <v>26</v>
      </c>
      <c r="Q171" s="41" t="s">
        <v>145</v>
      </c>
      <c r="R171" s="43">
        <v>6</v>
      </c>
      <c r="S171" s="40"/>
      <c r="T171" s="65"/>
    </row>
    <row r="172" spans="2:20" ht="21">
      <c r="B172" s="63"/>
      <c r="C172" s="58"/>
      <c r="D172" s="25" t="str">
        <f t="shared" si="8"/>
        <v>Virgo3°</v>
      </c>
      <c r="E172" s="26">
        <f t="shared" si="11"/>
        <v>154</v>
      </c>
      <c r="F172" s="27" t="s">
        <v>77</v>
      </c>
      <c r="G172" s="27" t="s">
        <v>180</v>
      </c>
      <c r="H172" s="28" t="s">
        <v>34</v>
      </c>
      <c r="I172" s="27" t="s">
        <v>174</v>
      </c>
      <c r="J172" s="29">
        <v>400</v>
      </c>
      <c r="K172" s="60"/>
      <c r="L172" s="25" t="str">
        <f t="shared" si="9"/>
        <v>Pisces3°</v>
      </c>
      <c r="M172" s="53">
        <f t="shared" si="10"/>
        <v>27</v>
      </c>
      <c r="N172" s="41" t="s">
        <v>229</v>
      </c>
      <c r="O172" s="41" t="s">
        <v>179</v>
      </c>
      <c r="P172" s="42" t="s">
        <v>24</v>
      </c>
      <c r="Q172" s="41" t="s">
        <v>144</v>
      </c>
      <c r="R172" s="43">
        <v>5</v>
      </c>
      <c r="S172" s="40"/>
      <c r="T172" s="65"/>
    </row>
    <row r="173" spans="2:20" ht="21">
      <c r="B173" s="63"/>
      <c r="C173" s="58"/>
      <c r="D173" s="25" t="str">
        <f t="shared" si="8"/>
        <v>Virgo4°</v>
      </c>
      <c r="E173" s="26">
        <f t="shared" si="11"/>
        <v>155</v>
      </c>
      <c r="F173" s="27" t="s">
        <v>77</v>
      </c>
      <c r="G173" s="27" t="s">
        <v>182</v>
      </c>
      <c r="H173" s="28" t="s">
        <v>19</v>
      </c>
      <c r="I173" s="27" t="s">
        <v>214</v>
      </c>
      <c r="J173" s="29">
        <v>1</v>
      </c>
      <c r="K173" s="60"/>
      <c r="L173" s="25" t="str">
        <f t="shared" si="9"/>
        <v>Pisces4°</v>
      </c>
      <c r="M173" s="53">
        <f t="shared" si="10"/>
        <v>26</v>
      </c>
      <c r="N173" s="41" t="s">
        <v>229</v>
      </c>
      <c r="O173" s="41" t="s">
        <v>181</v>
      </c>
      <c r="P173" s="42" t="s">
        <v>121</v>
      </c>
      <c r="Q173" s="41" t="s">
        <v>143</v>
      </c>
      <c r="R173" s="43">
        <v>4</v>
      </c>
      <c r="S173" s="40"/>
      <c r="T173" s="65"/>
    </row>
    <row r="174" spans="2:20" ht="21">
      <c r="B174" s="63"/>
      <c r="C174" s="58"/>
      <c r="D174" s="25" t="str">
        <f t="shared" si="8"/>
        <v>Virgo5°</v>
      </c>
      <c r="E174" s="26">
        <f t="shared" si="11"/>
        <v>156</v>
      </c>
      <c r="F174" s="27" t="s">
        <v>77</v>
      </c>
      <c r="G174" s="27" t="s">
        <v>184</v>
      </c>
      <c r="H174" s="28" t="s">
        <v>27</v>
      </c>
      <c r="I174" s="27" t="s">
        <v>215</v>
      </c>
      <c r="J174" s="29">
        <v>2</v>
      </c>
      <c r="K174" s="60"/>
      <c r="L174" s="25" t="str">
        <f t="shared" si="9"/>
        <v>Pisces5°</v>
      </c>
      <c r="M174" s="53">
        <f t="shared" si="10"/>
        <v>25</v>
      </c>
      <c r="N174" s="41" t="s">
        <v>229</v>
      </c>
      <c r="O174" s="41" t="s">
        <v>183</v>
      </c>
      <c r="P174" s="42" t="s">
        <v>28</v>
      </c>
      <c r="Q174" s="41" t="s">
        <v>142</v>
      </c>
      <c r="R174" s="43">
        <v>3</v>
      </c>
      <c r="S174" s="40"/>
      <c r="T174" s="65"/>
    </row>
    <row r="175" spans="2:20" ht="21">
      <c r="B175" s="63"/>
      <c r="C175" s="58"/>
      <c r="D175" s="25" t="str">
        <f t="shared" si="8"/>
        <v>Virgo6°</v>
      </c>
      <c r="E175" s="26">
        <f t="shared" si="11"/>
        <v>157</v>
      </c>
      <c r="F175" s="27" t="s">
        <v>77</v>
      </c>
      <c r="G175" s="27" t="s">
        <v>186</v>
      </c>
      <c r="H175" s="28" t="s">
        <v>28</v>
      </c>
      <c r="I175" s="27" t="s">
        <v>216</v>
      </c>
      <c r="J175" s="29">
        <v>3</v>
      </c>
      <c r="K175" s="60"/>
      <c r="L175" s="25" t="str">
        <f t="shared" si="9"/>
        <v>Pisces6°</v>
      </c>
      <c r="M175" s="53">
        <f t="shared" si="10"/>
        <v>24</v>
      </c>
      <c r="N175" s="41" t="s">
        <v>229</v>
      </c>
      <c r="O175" s="41" t="s">
        <v>185</v>
      </c>
      <c r="P175" s="42" t="s">
        <v>27</v>
      </c>
      <c r="Q175" s="41" t="s">
        <v>141</v>
      </c>
      <c r="R175" s="43">
        <v>2</v>
      </c>
      <c r="S175" s="40"/>
      <c r="T175" s="65"/>
    </row>
    <row r="176" spans="2:20" ht="21">
      <c r="B176" s="63"/>
      <c r="C176" s="58"/>
      <c r="D176" s="25" t="str">
        <f t="shared" si="8"/>
        <v>Virgo7°</v>
      </c>
      <c r="E176" s="26">
        <f t="shared" si="11"/>
        <v>158</v>
      </c>
      <c r="F176" s="27" t="s">
        <v>77</v>
      </c>
      <c r="G176" s="27" t="s">
        <v>188</v>
      </c>
      <c r="H176" s="28" t="s">
        <v>29</v>
      </c>
      <c r="I176" s="27" t="s">
        <v>217</v>
      </c>
      <c r="J176" s="29">
        <v>4</v>
      </c>
      <c r="K176" s="60"/>
      <c r="L176" s="25" t="str">
        <f t="shared" si="9"/>
        <v>Pisces7°</v>
      </c>
      <c r="M176" s="53">
        <f t="shared" si="10"/>
        <v>23</v>
      </c>
      <c r="N176" s="41" t="s">
        <v>229</v>
      </c>
      <c r="O176" s="41" t="s">
        <v>187</v>
      </c>
      <c r="P176" s="42" t="s">
        <v>120</v>
      </c>
      <c r="Q176" s="41" t="s">
        <v>140</v>
      </c>
      <c r="R176" s="43">
        <v>1</v>
      </c>
      <c r="S176" s="40"/>
      <c r="T176" s="65"/>
    </row>
    <row r="177" spans="2:20" ht="21">
      <c r="B177" s="63"/>
      <c r="C177" s="58"/>
      <c r="D177" s="25" t="str">
        <f t="shared" si="8"/>
        <v>Virgo8°</v>
      </c>
      <c r="E177" s="26">
        <f t="shared" si="11"/>
        <v>159</v>
      </c>
      <c r="F177" s="27" t="s">
        <v>77</v>
      </c>
      <c r="G177" s="27" t="s">
        <v>190</v>
      </c>
      <c r="H177" s="28" t="s">
        <v>24</v>
      </c>
      <c r="I177" s="27" t="s">
        <v>218</v>
      </c>
      <c r="J177" s="29">
        <v>5</v>
      </c>
      <c r="K177" s="60"/>
      <c r="L177" s="25" t="str">
        <f t="shared" si="9"/>
        <v>Pisces8°</v>
      </c>
      <c r="M177" s="53">
        <f t="shared" si="10"/>
        <v>22</v>
      </c>
      <c r="N177" s="41" t="s">
        <v>229</v>
      </c>
      <c r="O177" s="41" t="s">
        <v>189</v>
      </c>
      <c r="P177" s="42" t="s">
        <v>34</v>
      </c>
      <c r="Q177" s="41" t="s">
        <v>161</v>
      </c>
      <c r="R177" s="43">
        <v>400</v>
      </c>
      <c r="S177" s="40"/>
      <c r="T177" s="65"/>
    </row>
    <row r="178" spans="2:20" ht="21">
      <c r="B178" s="63"/>
      <c r="C178" s="58"/>
      <c r="D178" s="25" t="str">
        <f t="shared" si="8"/>
        <v>Virgo9°</v>
      </c>
      <c r="E178" s="26">
        <f t="shared" si="11"/>
        <v>160</v>
      </c>
      <c r="F178" s="27" t="s">
        <v>77</v>
      </c>
      <c r="G178" s="27" t="s">
        <v>192</v>
      </c>
      <c r="H178" s="28" t="s">
        <v>26</v>
      </c>
      <c r="I178" s="27" t="s">
        <v>219</v>
      </c>
      <c r="J178" s="29">
        <v>6</v>
      </c>
      <c r="K178" s="60"/>
      <c r="L178" s="25" t="str">
        <f t="shared" si="9"/>
        <v>Pisces9°</v>
      </c>
      <c r="M178" s="53">
        <f t="shared" si="10"/>
        <v>21</v>
      </c>
      <c r="N178" s="41" t="s">
        <v>229</v>
      </c>
      <c r="O178" s="41" t="s">
        <v>191</v>
      </c>
      <c r="P178" s="42" t="s">
        <v>129</v>
      </c>
      <c r="Q178" s="41" t="s">
        <v>160</v>
      </c>
      <c r="R178" s="43">
        <v>300</v>
      </c>
      <c r="S178" s="40"/>
      <c r="T178" s="65"/>
    </row>
    <row r="179" spans="2:20" ht="21">
      <c r="B179" s="63"/>
      <c r="C179" s="58"/>
      <c r="D179" s="25" t="str">
        <f t="shared" si="8"/>
        <v>Virgo10°</v>
      </c>
      <c r="E179" s="26">
        <f t="shared" si="11"/>
        <v>161</v>
      </c>
      <c r="F179" s="27" t="s">
        <v>77</v>
      </c>
      <c r="G179" s="27" t="s">
        <v>194</v>
      </c>
      <c r="H179" s="28" t="s">
        <v>31</v>
      </c>
      <c r="I179" s="27" t="s">
        <v>220</v>
      </c>
      <c r="J179" s="29">
        <v>7</v>
      </c>
      <c r="K179" s="60"/>
      <c r="L179" s="25" t="str">
        <f t="shared" si="9"/>
        <v>Pisces10°</v>
      </c>
      <c r="M179" s="53">
        <f t="shared" si="10"/>
        <v>20</v>
      </c>
      <c r="N179" s="41" t="s">
        <v>229</v>
      </c>
      <c r="O179" s="41" t="s">
        <v>193</v>
      </c>
      <c r="P179" s="42" t="s">
        <v>128</v>
      </c>
      <c r="Q179" s="41" t="s">
        <v>159</v>
      </c>
      <c r="R179" s="43">
        <v>200</v>
      </c>
      <c r="S179" s="40"/>
      <c r="T179" s="65"/>
    </row>
    <row r="180" spans="2:20" ht="21">
      <c r="B180" s="63"/>
      <c r="C180" s="58"/>
      <c r="D180" s="25" t="str">
        <f t="shared" si="8"/>
        <v>Virgo11°</v>
      </c>
      <c r="E180" s="26">
        <f t="shared" si="11"/>
        <v>162</v>
      </c>
      <c r="F180" s="27" t="s">
        <v>77</v>
      </c>
      <c r="G180" s="27" t="s">
        <v>196</v>
      </c>
      <c r="H180" s="28" t="s">
        <v>33</v>
      </c>
      <c r="I180" s="27" t="s">
        <v>221</v>
      </c>
      <c r="J180" s="29">
        <v>8</v>
      </c>
      <c r="K180" s="60"/>
      <c r="L180" s="25" t="str">
        <f t="shared" si="9"/>
        <v>Pisces11°</v>
      </c>
      <c r="M180" s="53">
        <f t="shared" si="10"/>
        <v>19</v>
      </c>
      <c r="N180" s="41" t="s">
        <v>229</v>
      </c>
      <c r="O180" s="41" t="s">
        <v>195</v>
      </c>
      <c r="P180" s="42" t="s">
        <v>41</v>
      </c>
      <c r="Q180" s="41" t="s">
        <v>158</v>
      </c>
      <c r="R180" s="43">
        <v>100</v>
      </c>
      <c r="S180" s="40"/>
      <c r="T180" s="65"/>
    </row>
    <row r="181" spans="2:20" ht="21">
      <c r="B181" s="63"/>
      <c r="C181" s="58"/>
      <c r="D181" s="25" t="str">
        <f t="shared" si="8"/>
        <v>Virgo12°</v>
      </c>
      <c r="E181" s="26">
        <f t="shared" si="11"/>
        <v>163</v>
      </c>
      <c r="F181" s="27" t="s">
        <v>77</v>
      </c>
      <c r="G181" s="27" t="s">
        <v>198</v>
      </c>
      <c r="H181" s="28" t="s">
        <v>235</v>
      </c>
      <c r="I181" s="27" t="s">
        <v>222</v>
      </c>
      <c r="J181" s="29">
        <v>9</v>
      </c>
      <c r="K181" s="60"/>
      <c r="L181" s="25" t="str">
        <f t="shared" si="9"/>
        <v>Pisces12°</v>
      </c>
      <c r="M181" s="53">
        <f t="shared" si="10"/>
        <v>18</v>
      </c>
      <c r="N181" s="41" t="s">
        <v>229</v>
      </c>
      <c r="O181" s="41" t="s">
        <v>197</v>
      </c>
      <c r="P181" s="42" t="s">
        <v>44</v>
      </c>
      <c r="Q181" s="41" t="s">
        <v>157</v>
      </c>
      <c r="R181" s="43">
        <v>90</v>
      </c>
      <c r="S181" s="40"/>
      <c r="T181" s="65"/>
    </row>
    <row r="182" spans="2:20" ht="21">
      <c r="B182" s="63"/>
      <c r="C182" s="58"/>
      <c r="D182" s="25" t="str">
        <f t="shared" si="8"/>
        <v>Virgo13°</v>
      </c>
      <c r="E182" s="26">
        <f t="shared" si="11"/>
        <v>164</v>
      </c>
      <c r="F182" s="27" t="s">
        <v>77</v>
      </c>
      <c r="G182" s="27" t="s">
        <v>200</v>
      </c>
      <c r="H182" s="28" t="s">
        <v>35</v>
      </c>
      <c r="I182" s="27" t="s">
        <v>223</v>
      </c>
      <c r="J182" s="29">
        <v>10</v>
      </c>
      <c r="K182" s="60"/>
      <c r="L182" s="25" t="str">
        <f t="shared" si="9"/>
        <v>Pisces13°</v>
      </c>
      <c r="M182" s="53">
        <f t="shared" si="10"/>
        <v>17</v>
      </c>
      <c r="N182" s="41" t="s">
        <v>229</v>
      </c>
      <c r="O182" s="41" t="s">
        <v>199</v>
      </c>
      <c r="P182" s="42" t="s">
        <v>127</v>
      </c>
      <c r="Q182" s="41" t="s">
        <v>156</v>
      </c>
      <c r="R182" s="43">
        <v>80</v>
      </c>
      <c r="S182" s="40"/>
      <c r="T182" s="65"/>
    </row>
    <row r="183" spans="2:20" ht="21">
      <c r="B183" s="63"/>
      <c r="C183" s="58"/>
      <c r="D183" s="25" t="str">
        <f t="shared" si="8"/>
        <v>Virgo14°</v>
      </c>
      <c r="E183" s="26">
        <f t="shared" si="11"/>
        <v>165</v>
      </c>
      <c r="F183" s="27" t="s">
        <v>77</v>
      </c>
      <c r="G183" s="27" t="s">
        <v>202</v>
      </c>
      <c r="H183" s="28" t="s">
        <v>36</v>
      </c>
      <c r="I183" s="27" t="s">
        <v>224</v>
      </c>
      <c r="J183" s="29">
        <v>20</v>
      </c>
      <c r="K183" s="60"/>
      <c r="L183" s="25" t="str">
        <f t="shared" si="9"/>
        <v>Pisces14°</v>
      </c>
      <c r="M183" s="53">
        <f t="shared" si="10"/>
        <v>16</v>
      </c>
      <c r="N183" s="41" t="s">
        <v>229</v>
      </c>
      <c r="O183" s="41" t="s">
        <v>201</v>
      </c>
      <c r="P183" s="42" t="s">
        <v>126</v>
      </c>
      <c r="Q183" s="41" t="s">
        <v>155</v>
      </c>
      <c r="R183" s="43">
        <v>70</v>
      </c>
      <c r="S183" s="40"/>
      <c r="T183" s="65"/>
    </row>
    <row r="184" spans="2:20" ht="21">
      <c r="B184" s="63"/>
      <c r="C184" s="58"/>
      <c r="D184" s="25" t="str">
        <f t="shared" si="8"/>
        <v>Virgo15°</v>
      </c>
      <c r="E184" s="26">
        <f t="shared" si="11"/>
        <v>166</v>
      </c>
      <c r="F184" s="27" t="s">
        <v>77</v>
      </c>
      <c r="G184" s="27" t="s">
        <v>204</v>
      </c>
      <c r="H184" s="28" t="s">
        <v>37</v>
      </c>
      <c r="I184" s="27" t="s">
        <v>225</v>
      </c>
      <c r="J184" s="29">
        <v>30</v>
      </c>
      <c r="K184" s="60"/>
      <c r="L184" s="25" t="str">
        <f t="shared" si="9"/>
        <v>Pisces15°</v>
      </c>
      <c r="M184" s="53">
        <f t="shared" si="10"/>
        <v>15</v>
      </c>
      <c r="N184" s="41" t="s">
        <v>229</v>
      </c>
      <c r="O184" s="41" t="s">
        <v>203</v>
      </c>
      <c r="P184" s="42" t="s">
        <v>40</v>
      </c>
      <c r="Q184" s="41" t="s">
        <v>154</v>
      </c>
      <c r="R184" s="43">
        <v>60</v>
      </c>
      <c r="S184" s="40"/>
      <c r="T184" s="65"/>
    </row>
    <row r="185" spans="2:20" ht="21">
      <c r="B185" s="63"/>
      <c r="C185" s="58"/>
      <c r="D185" s="25" t="str">
        <f t="shared" si="8"/>
        <v>Virgo16°</v>
      </c>
      <c r="E185" s="26">
        <f t="shared" si="11"/>
        <v>167</v>
      </c>
      <c r="F185" s="27" t="s">
        <v>77</v>
      </c>
      <c r="G185" s="27" t="s">
        <v>206</v>
      </c>
      <c r="H185" s="28" t="s">
        <v>38</v>
      </c>
      <c r="I185" s="27" t="s">
        <v>226</v>
      </c>
      <c r="J185" s="29">
        <v>40</v>
      </c>
      <c r="K185" s="60"/>
      <c r="L185" s="25" t="str">
        <f t="shared" si="9"/>
        <v>Pisces16°</v>
      </c>
      <c r="M185" s="53">
        <f t="shared" si="10"/>
        <v>14</v>
      </c>
      <c r="N185" s="41" t="s">
        <v>229</v>
      </c>
      <c r="O185" s="41" t="s">
        <v>205</v>
      </c>
      <c r="P185" s="42" t="s">
        <v>39</v>
      </c>
      <c r="Q185" s="41" t="s">
        <v>153</v>
      </c>
      <c r="R185" s="43">
        <v>50</v>
      </c>
      <c r="S185" s="40"/>
      <c r="T185" s="65"/>
    </row>
    <row r="186" spans="2:20" ht="21">
      <c r="B186" s="63"/>
      <c r="C186" s="58"/>
      <c r="D186" s="25" t="str">
        <f t="shared" si="8"/>
        <v>Virgo17°</v>
      </c>
      <c r="E186" s="26">
        <f t="shared" si="11"/>
        <v>168</v>
      </c>
      <c r="F186" s="27" t="s">
        <v>77</v>
      </c>
      <c r="G186" s="27" t="s">
        <v>208</v>
      </c>
      <c r="H186" s="28" t="s">
        <v>39</v>
      </c>
      <c r="I186" s="27" t="s">
        <v>227</v>
      </c>
      <c r="J186" s="29">
        <v>50</v>
      </c>
      <c r="K186" s="60"/>
      <c r="L186" s="25" t="str">
        <f t="shared" si="9"/>
        <v>Pisces17°</v>
      </c>
      <c r="M186" s="53">
        <f t="shared" si="10"/>
        <v>13</v>
      </c>
      <c r="N186" s="41" t="s">
        <v>229</v>
      </c>
      <c r="O186" s="41" t="s">
        <v>207</v>
      </c>
      <c r="P186" s="42" t="s">
        <v>38</v>
      </c>
      <c r="Q186" s="41" t="s">
        <v>152</v>
      </c>
      <c r="R186" s="43">
        <v>40</v>
      </c>
      <c r="S186" s="40"/>
      <c r="T186" s="65"/>
    </row>
    <row r="187" spans="2:20" ht="21">
      <c r="B187" s="63"/>
      <c r="C187" s="58"/>
      <c r="D187" s="25" t="str">
        <f t="shared" si="8"/>
        <v>Virgo18°</v>
      </c>
      <c r="E187" s="26">
        <f t="shared" si="11"/>
        <v>169</v>
      </c>
      <c r="F187" s="27" t="s">
        <v>77</v>
      </c>
      <c r="G187" s="27" t="s">
        <v>210</v>
      </c>
      <c r="H187" s="28" t="s">
        <v>40</v>
      </c>
      <c r="I187" s="27" t="s">
        <v>228</v>
      </c>
      <c r="J187" s="29">
        <v>60</v>
      </c>
      <c r="K187" s="60"/>
      <c r="L187" s="25" t="str">
        <f t="shared" si="9"/>
        <v>Pisces18°</v>
      </c>
      <c r="M187" s="53">
        <f t="shared" si="10"/>
        <v>12</v>
      </c>
      <c r="N187" s="41" t="s">
        <v>229</v>
      </c>
      <c r="O187" s="41" t="s">
        <v>209</v>
      </c>
      <c r="P187" s="42" t="s">
        <v>125</v>
      </c>
      <c r="Q187" s="41" t="s">
        <v>151</v>
      </c>
      <c r="R187" s="43">
        <v>30</v>
      </c>
      <c r="S187" s="40"/>
      <c r="T187" s="65"/>
    </row>
    <row r="188" spans="2:20" ht="21">
      <c r="B188" s="63"/>
      <c r="C188" s="58"/>
      <c r="D188" s="25" t="str">
        <f t="shared" si="8"/>
        <v>Virgo19°</v>
      </c>
      <c r="E188" s="26">
        <f t="shared" si="11"/>
        <v>170</v>
      </c>
      <c r="F188" s="27" t="s">
        <v>77</v>
      </c>
      <c r="G188" s="27" t="s">
        <v>212</v>
      </c>
      <c r="H188" s="28" t="s">
        <v>45</v>
      </c>
      <c r="I188" s="27" t="s">
        <v>168</v>
      </c>
      <c r="J188" s="29">
        <v>70</v>
      </c>
      <c r="K188" s="60"/>
      <c r="L188" s="25" t="str">
        <f t="shared" si="9"/>
        <v>Pisces19°</v>
      </c>
      <c r="M188" s="53">
        <f t="shared" si="10"/>
        <v>11</v>
      </c>
      <c r="N188" s="41" t="s">
        <v>229</v>
      </c>
      <c r="O188" s="41" t="s">
        <v>211</v>
      </c>
      <c r="P188" s="42" t="s">
        <v>124</v>
      </c>
      <c r="Q188" s="41" t="s">
        <v>150</v>
      </c>
      <c r="R188" s="43">
        <v>20</v>
      </c>
      <c r="S188" s="40"/>
      <c r="T188" s="65"/>
    </row>
    <row r="189" spans="2:20" ht="21">
      <c r="B189" s="63"/>
      <c r="C189" s="58"/>
      <c r="D189" s="25" t="str">
        <f t="shared" si="8"/>
        <v>Virgo20°</v>
      </c>
      <c r="E189" s="26">
        <f t="shared" si="11"/>
        <v>171</v>
      </c>
      <c r="F189" s="27" t="s">
        <v>77</v>
      </c>
      <c r="G189" s="27" t="s">
        <v>53</v>
      </c>
      <c r="H189" s="28" t="s">
        <v>46</v>
      </c>
      <c r="I189" s="27" t="s">
        <v>169</v>
      </c>
      <c r="J189" s="29">
        <v>80</v>
      </c>
      <c r="K189" s="60"/>
      <c r="L189" s="25" t="str">
        <f t="shared" si="9"/>
        <v>Pisces20°</v>
      </c>
      <c r="M189" s="53">
        <f t="shared" si="10"/>
        <v>10</v>
      </c>
      <c r="N189" s="41" t="s">
        <v>229</v>
      </c>
      <c r="O189" s="41" t="s">
        <v>213</v>
      </c>
      <c r="P189" s="42" t="s">
        <v>123</v>
      </c>
      <c r="Q189" s="41" t="s">
        <v>149</v>
      </c>
      <c r="R189" s="43">
        <v>10</v>
      </c>
      <c r="S189" s="40"/>
      <c r="T189" s="65"/>
    </row>
    <row r="190" spans="2:20" ht="21">
      <c r="B190" s="63"/>
      <c r="C190" s="58"/>
      <c r="D190" s="25" t="str">
        <f t="shared" si="8"/>
        <v>Virgo21°</v>
      </c>
      <c r="E190" s="26">
        <f t="shared" si="11"/>
        <v>172</v>
      </c>
      <c r="F190" s="27" t="s">
        <v>77</v>
      </c>
      <c r="G190" s="27" t="s">
        <v>55</v>
      </c>
      <c r="H190" s="28" t="s">
        <v>44</v>
      </c>
      <c r="I190" s="27" t="s">
        <v>170</v>
      </c>
      <c r="J190" s="29">
        <v>90</v>
      </c>
      <c r="K190" s="60"/>
      <c r="L190" s="25" t="str">
        <f t="shared" si="9"/>
        <v>Pisces21°</v>
      </c>
      <c r="M190" s="53">
        <f t="shared" si="10"/>
        <v>9</v>
      </c>
      <c r="N190" s="41" t="s">
        <v>229</v>
      </c>
      <c r="O190" s="41" t="s">
        <v>54</v>
      </c>
      <c r="P190" s="42" t="s">
        <v>122</v>
      </c>
      <c r="Q190" s="41" t="s">
        <v>148</v>
      </c>
      <c r="R190" s="43">
        <v>9</v>
      </c>
      <c r="S190" s="40"/>
      <c r="T190" s="65"/>
    </row>
    <row r="191" spans="2:20" ht="21">
      <c r="B191" s="63"/>
      <c r="C191" s="58"/>
      <c r="D191" s="25" t="str">
        <f t="shared" si="8"/>
        <v>Virgo22°</v>
      </c>
      <c r="E191" s="26">
        <f t="shared" si="11"/>
        <v>173</v>
      </c>
      <c r="F191" s="27" t="s">
        <v>77</v>
      </c>
      <c r="G191" s="27" t="s">
        <v>57</v>
      </c>
      <c r="H191" s="28" t="s">
        <v>41</v>
      </c>
      <c r="I191" s="27" t="s">
        <v>171</v>
      </c>
      <c r="J191" s="29">
        <v>100</v>
      </c>
      <c r="K191" s="60"/>
      <c r="L191" s="25" t="str">
        <f t="shared" si="9"/>
        <v>Pisces22°</v>
      </c>
      <c r="M191" s="53">
        <f t="shared" si="10"/>
        <v>8</v>
      </c>
      <c r="N191" s="41" t="s">
        <v>229</v>
      </c>
      <c r="O191" s="41" t="s">
        <v>56</v>
      </c>
      <c r="P191" s="42" t="s">
        <v>33</v>
      </c>
      <c r="Q191" s="41" t="s">
        <v>147</v>
      </c>
      <c r="R191" s="43">
        <v>8</v>
      </c>
      <c r="S191" s="40"/>
      <c r="T191" s="65"/>
    </row>
    <row r="192" spans="2:20" ht="21">
      <c r="B192" s="63"/>
      <c r="C192" s="58"/>
      <c r="D192" s="25" t="str">
        <f t="shared" si="8"/>
        <v>Virgo23°</v>
      </c>
      <c r="E192" s="26">
        <f t="shared" si="11"/>
        <v>174</v>
      </c>
      <c r="F192" s="27" t="s">
        <v>77</v>
      </c>
      <c r="G192" s="27" t="s">
        <v>59</v>
      </c>
      <c r="H192" s="28" t="s">
        <v>42</v>
      </c>
      <c r="I192" s="27" t="s">
        <v>172</v>
      </c>
      <c r="J192" s="29">
        <v>200</v>
      </c>
      <c r="K192" s="60"/>
      <c r="L192" s="25" t="str">
        <f t="shared" si="9"/>
        <v>Pisces23°</v>
      </c>
      <c r="M192" s="53">
        <f t="shared" si="10"/>
        <v>7</v>
      </c>
      <c r="N192" s="41" t="s">
        <v>229</v>
      </c>
      <c r="O192" s="41" t="s">
        <v>58</v>
      </c>
      <c r="P192" s="42" t="s">
        <v>31</v>
      </c>
      <c r="Q192" s="41" t="s">
        <v>146</v>
      </c>
      <c r="R192" s="43">
        <v>7</v>
      </c>
      <c r="S192" s="40"/>
      <c r="T192" s="65"/>
    </row>
    <row r="193" spans="2:20" ht="21">
      <c r="B193" s="63"/>
      <c r="C193" s="58"/>
      <c r="D193" s="25" t="str">
        <f t="shared" si="8"/>
        <v>Virgo24°</v>
      </c>
      <c r="E193" s="26">
        <f t="shared" si="11"/>
        <v>175</v>
      </c>
      <c r="F193" s="27" t="s">
        <v>77</v>
      </c>
      <c r="G193" s="27" t="s">
        <v>61</v>
      </c>
      <c r="H193" s="28" t="s">
        <v>43</v>
      </c>
      <c r="I193" s="27" t="s">
        <v>173</v>
      </c>
      <c r="J193" s="29">
        <v>300</v>
      </c>
      <c r="K193" s="60"/>
      <c r="L193" s="25" t="str">
        <f t="shared" si="9"/>
        <v>Pisces24°</v>
      </c>
      <c r="M193" s="53">
        <f t="shared" si="10"/>
        <v>6</v>
      </c>
      <c r="N193" s="41" t="s">
        <v>229</v>
      </c>
      <c r="O193" s="41" t="s">
        <v>60</v>
      </c>
      <c r="P193" s="42" t="s">
        <v>26</v>
      </c>
      <c r="Q193" s="41" t="s">
        <v>145</v>
      </c>
      <c r="R193" s="43">
        <v>6</v>
      </c>
      <c r="S193" s="40"/>
      <c r="T193" s="65"/>
    </row>
    <row r="194" spans="2:20" ht="21">
      <c r="B194" s="63"/>
      <c r="C194" s="58"/>
      <c r="D194" s="25" t="str">
        <f t="shared" si="8"/>
        <v>Virgo25°</v>
      </c>
      <c r="E194" s="26">
        <f t="shared" si="11"/>
        <v>176</v>
      </c>
      <c r="F194" s="27" t="s">
        <v>77</v>
      </c>
      <c r="G194" s="27" t="s">
        <v>63</v>
      </c>
      <c r="H194" s="28" t="s">
        <v>34</v>
      </c>
      <c r="I194" s="27" t="s">
        <v>174</v>
      </c>
      <c r="J194" s="29">
        <v>400</v>
      </c>
      <c r="K194" s="60"/>
      <c r="L194" s="25" t="str">
        <f t="shared" si="9"/>
        <v>Pisces25°</v>
      </c>
      <c r="M194" s="53">
        <f t="shared" si="10"/>
        <v>5</v>
      </c>
      <c r="N194" s="41" t="s">
        <v>229</v>
      </c>
      <c r="O194" s="41" t="s">
        <v>62</v>
      </c>
      <c r="P194" s="42" t="s">
        <v>24</v>
      </c>
      <c r="Q194" s="41" t="s">
        <v>144</v>
      </c>
      <c r="R194" s="43">
        <v>5</v>
      </c>
      <c r="S194" s="40"/>
      <c r="T194" s="65"/>
    </row>
    <row r="195" spans="2:20" ht="21">
      <c r="B195" s="63"/>
      <c r="C195" s="58"/>
      <c r="D195" s="25" t="str">
        <f t="shared" si="8"/>
        <v>Virgo26°</v>
      </c>
      <c r="E195" s="26">
        <f t="shared" si="11"/>
        <v>177</v>
      </c>
      <c r="F195" s="27" t="s">
        <v>77</v>
      </c>
      <c r="G195" s="27" t="s">
        <v>65</v>
      </c>
      <c r="H195" s="28" t="s">
        <v>19</v>
      </c>
      <c r="I195" s="27" t="s">
        <v>214</v>
      </c>
      <c r="J195" s="29">
        <v>1</v>
      </c>
      <c r="K195" s="60"/>
      <c r="L195" s="25" t="str">
        <f t="shared" si="9"/>
        <v>Pisces26°</v>
      </c>
      <c r="M195" s="53">
        <f t="shared" si="10"/>
        <v>4</v>
      </c>
      <c r="N195" s="41" t="s">
        <v>229</v>
      </c>
      <c r="O195" s="41" t="s">
        <v>64</v>
      </c>
      <c r="P195" s="42" t="s">
        <v>121</v>
      </c>
      <c r="Q195" s="41" t="s">
        <v>143</v>
      </c>
      <c r="R195" s="43">
        <v>4</v>
      </c>
      <c r="S195" s="40"/>
      <c r="T195" s="65"/>
    </row>
    <row r="196" spans="2:20" ht="21">
      <c r="B196" s="63"/>
      <c r="C196" s="58"/>
      <c r="D196" s="25" t="str">
        <f t="shared" si="8"/>
        <v>Virgo27°</v>
      </c>
      <c r="E196" s="26">
        <f t="shared" si="11"/>
        <v>178</v>
      </c>
      <c r="F196" s="27" t="s">
        <v>77</v>
      </c>
      <c r="G196" s="27" t="s">
        <v>67</v>
      </c>
      <c r="H196" s="28" t="s">
        <v>27</v>
      </c>
      <c r="I196" s="27" t="s">
        <v>215</v>
      </c>
      <c r="J196" s="29">
        <v>2</v>
      </c>
      <c r="K196" s="60"/>
      <c r="L196" s="25" t="str">
        <f t="shared" si="9"/>
        <v>Pisces27°</v>
      </c>
      <c r="M196" s="53">
        <f t="shared" si="10"/>
        <v>3</v>
      </c>
      <c r="N196" s="41" t="s">
        <v>229</v>
      </c>
      <c r="O196" s="41" t="s">
        <v>66</v>
      </c>
      <c r="P196" s="42" t="s">
        <v>28</v>
      </c>
      <c r="Q196" s="41" t="s">
        <v>142</v>
      </c>
      <c r="R196" s="43">
        <v>3</v>
      </c>
      <c r="S196" s="40"/>
      <c r="T196" s="65"/>
    </row>
    <row r="197" spans="2:20" ht="21">
      <c r="B197" s="63"/>
      <c r="C197" s="58"/>
      <c r="D197" s="25" t="str">
        <f t="shared" si="8"/>
        <v>Virgo28°</v>
      </c>
      <c r="E197" s="26">
        <f t="shared" si="11"/>
        <v>179</v>
      </c>
      <c r="F197" s="27" t="s">
        <v>77</v>
      </c>
      <c r="G197" s="27" t="s">
        <v>69</v>
      </c>
      <c r="H197" s="28" t="s">
        <v>28</v>
      </c>
      <c r="I197" s="27" t="s">
        <v>216</v>
      </c>
      <c r="J197" s="29">
        <v>3</v>
      </c>
      <c r="K197" s="60"/>
      <c r="L197" s="25" t="str">
        <f t="shared" si="9"/>
        <v>Pisces28°</v>
      </c>
      <c r="M197" s="53">
        <f>M198+1</f>
        <v>2</v>
      </c>
      <c r="N197" s="41" t="s">
        <v>229</v>
      </c>
      <c r="O197" s="41" t="s">
        <v>68</v>
      </c>
      <c r="P197" s="42" t="s">
        <v>27</v>
      </c>
      <c r="Q197" s="41" t="s">
        <v>141</v>
      </c>
      <c r="R197" s="43">
        <v>2</v>
      </c>
      <c r="S197" s="40"/>
      <c r="T197" s="65"/>
    </row>
    <row r="198" spans="2:20" ht="21">
      <c r="B198" s="63"/>
      <c r="C198" s="58"/>
      <c r="D198" s="25" t="str">
        <f t="shared" si="8"/>
        <v>Virgo29°</v>
      </c>
      <c r="E198" s="26">
        <f t="shared" si="11"/>
        <v>180</v>
      </c>
      <c r="F198" s="27" t="s">
        <v>77</v>
      </c>
      <c r="G198" s="27" t="s">
        <v>71</v>
      </c>
      <c r="H198" s="28" t="s">
        <v>29</v>
      </c>
      <c r="I198" s="27" t="s">
        <v>217</v>
      </c>
      <c r="J198" s="29">
        <v>4</v>
      </c>
      <c r="K198" s="60"/>
      <c r="L198" s="25" t="str">
        <f t="shared" si="9"/>
        <v>Pisces29°</v>
      </c>
      <c r="M198" s="53">
        <v>1</v>
      </c>
      <c r="N198" s="41" t="s">
        <v>229</v>
      </c>
      <c r="O198" s="41" t="s">
        <v>70</v>
      </c>
      <c r="P198" s="42" t="s">
        <v>120</v>
      </c>
      <c r="Q198" s="41" t="s">
        <v>140</v>
      </c>
      <c r="R198" s="43">
        <v>1</v>
      </c>
      <c r="S198" s="40"/>
      <c r="T198" s="65"/>
    </row>
    <row r="199" spans="2:20" ht="21">
      <c r="B199" s="63"/>
      <c r="C199" s="58"/>
      <c r="D199" s="25" t="str">
        <f t="shared" si="8"/>
        <v>Libra0°</v>
      </c>
      <c r="E199" s="26">
        <f t="shared" si="11"/>
        <v>181</v>
      </c>
      <c r="F199" s="27" t="s">
        <v>0</v>
      </c>
      <c r="G199" s="27" t="s">
        <v>237</v>
      </c>
      <c r="H199" s="28" t="s">
        <v>24</v>
      </c>
      <c r="I199" s="27" t="s">
        <v>218</v>
      </c>
      <c r="J199" s="29">
        <v>5</v>
      </c>
      <c r="K199" s="60"/>
      <c r="L199" s="25" t="str">
        <f t="shared" si="9"/>
        <v>Aries0°</v>
      </c>
      <c r="M199" s="53">
        <v>360</v>
      </c>
      <c r="N199" s="41" t="s">
        <v>133</v>
      </c>
      <c r="O199" s="41" t="s">
        <v>51</v>
      </c>
      <c r="P199" s="42" t="s">
        <v>122</v>
      </c>
      <c r="Q199" s="41" t="s">
        <v>148</v>
      </c>
      <c r="R199" s="43">
        <v>9</v>
      </c>
      <c r="S199" s="40"/>
      <c r="T199" s="65"/>
    </row>
    <row r="200" spans="2:20" ht="21">
      <c r="B200" s="63"/>
      <c r="C200" s="58"/>
      <c r="D200" s="25" t="str">
        <f t="shared" si="8"/>
        <v>Libra1°</v>
      </c>
      <c r="E200" s="26">
        <f t="shared" si="11"/>
        <v>182</v>
      </c>
      <c r="F200" s="27" t="s">
        <v>78</v>
      </c>
      <c r="G200" s="27" t="s">
        <v>176</v>
      </c>
      <c r="H200" s="28" t="s">
        <v>26</v>
      </c>
      <c r="I200" s="27" t="s">
        <v>219</v>
      </c>
      <c r="J200" s="29">
        <v>6</v>
      </c>
      <c r="K200" s="60"/>
      <c r="L200" s="25" t="str">
        <f t="shared" si="9"/>
        <v>Aries1°</v>
      </c>
      <c r="M200" s="53">
        <f>M199-1</f>
        <v>359</v>
      </c>
      <c r="N200" s="41" t="s">
        <v>133</v>
      </c>
      <c r="O200" s="41" t="s">
        <v>175</v>
      </c>
      <c r="P200" s="42" t="s">
        <v>139</v>
      </c>
      <c r="Q200" s="41" t="s">
        <v>147</v>
      </c>
      <c r="R200" s="43">
        <v>8</v>
      </c>
      <c r="S200" s="40"/>
      <c r="T200" s="65"/>
    </row>
    <row r="201" spans="2:20" ht="21">
      <c r="B201" s="63"/>
      <c r="C201" s="58"/>
      <c r="D201" s="25" t="str">
        <f t="shared" si="8"/>
        <v>Libra2°</v>
      </c>
      <c r="E201" s="26">
        <f t="shared" si="11"/>
        <v>183</v>
      </c>
      <c r="F201" s="27" t="s">
        <v>78</v>
      </c>
      <c r="G201" s="27" t="s">
        <v>178</v>
      </c>
      <c r="H201" s="28" t="s">
        <v>31</v>
      </c>
      <c r="I201" s="27" t="s">
        <v>220</v>
      </c>
      <c r="J201" s="29">
        <v>7</v>
      </c>
      <c r="K201" s="60"/>
      <c r="L201" s="25" t="str">
        <f t="shared" si="9"/>
        <v>Aries2°</v>
      </c>
      <c r="M201" s="53">
        <f t="shared" ref="M201:M264" si="12">M200-1</f>
        <v>358</v>
      </c>
      <c r="N201" s="41" t="s">
        <v>133</v>
      </c>
      <c r="O201" s="41" t="s">
        <v>177</v>
      </c>
      <c r="P201" s="42" t="s">
        <v>31</v>
      </c>
      <c r="Q201" s="41" t="s">
        <v>146</v>
      </c>
      <c r="R201" s="43">
        <v>7</v>
      </c>
      <c r="S201" s="40"/>
      <c r="T201" s="65"/>
    </row>
    <row r="202" spans="2:20" ht="21">
      <c r="B202" s="63"/>
      <c r="C202" s="58"/>
      <c r="D202" s="25" t="str">
        <f t="shared" si="8"/>
        <v>Libra3°</v>
      </c>
      <c r="E202" s="26">
        <f t="shared" si="11"/>
        <v>184</v>
      </c>
      <c r="F202" s="27" t="s">
        <v>78</v>
      </c>
      <c r="G202" s="27" t="s">
        <v>180</v>
      </c>
      <c r="H202" s="28" t="s">
        <v>33</v>
      </c>
      <c r="I202" s="27" t="s">
        <v>221</v>
      </c>
      <c r="J202" s="29">
        <v>8</v>
      </c>
      <c r="K202" s="60"/>
      <c r="L202" s="25" t="str">
        <f t="shared" si="9"/>
        <v>Aries3°</v>
      </c>
      <c r="M202" s="53">
        <f t="shared" si="12"/>
        <v>357</v>
      </c>
      <c r="N202" s="41" t="s">
        <v>133</v>
      </c>
      <c r="O202" s="41" t="s">
        <v>179</v>
      </c>
      <c r="P202" s="42" t="s">
        <v>138</v>
      </c>
      <c r="Q202" s="41" t="s">
        <v>145</v>
      </c>
      <c r="R202" s="43">
        <v>6</v>
      </c>
      <c r="S202" s="40"/>
      <c r="T202" s="65"/>
    </row>
    <row r="203" spans="2:20" ht="21">
      <c r="B203" s="63"/>
      <c r="C203" s="58"/>
      <c r="D203" s="25" t="str">
        <f t="shared" si="8"/>
        <v>Libra4°</v>
      </c>
      <c r="E203" s="26">
        <f t="shared" si="11"/>
        <v>185</v>
      </c>
      <c r="F203" s="27" t="s">
        <v>78</v>
      </c>
      <c r="G203" s="27" t="s">
        <v>182</v>
      </c>
      <c r="H203" s="28" t="s">
        <v>235</v>
      </c>
      <c r="I203" s="27" t="s">
        <v>222</v>
      </c>
      <c r="J203" s="29">
        <v>9</v>
      </c>
      <c r="K203" s="60"/>
      <c r="L203" s="25" t="str">
        <f t="shared" si="9"/>
        <v>Aries4°</v>
      </c>
      <c r="M203" s="53">
        <f t="shared" si="12"/>
        <v>356</v>
      </c>
      <c r="N203" s="41" t="s">
        <v>133</v>
      </c>
      <c r="O203" s="41" t="s">
        <v>181</v>
      </c>
      <c r="P203" s="42" t="s">
        <v>24</v>
      </c>
      <c r="Q203" s="41" t="s">
        <v>144</v>
      </c>
      <c r="R203" s="43">
        <v>5</v>
      </c>
      <c r="S203" s="40"/>
      <c r="T203" s="65"/>
    </row>
    <row r="204" spans="2:20" ht="21">
      <c r="B204" s="63"/>
      <c r="C204" s="58"/>
      <c r="D204" s="25" t="str">
        <f t="shared" si="8"/>
        <v>Libra5°</v>
      </c>
      <c r="E204" s="26">
        <f t="shared" si="11"/>
        <v>186</v>
      </c>
      <c r="F204" s="27" t="s">
        <v>78</v>
      </c>
      <c r="G204" s="27" t="s">
        <v>184</v>
      </c>
      <c r="H204" s="28" t="s">
        <v>35</v>
      </c>
      <c r="I204" s="27" t="s">
        <v>223</v>
      </c>
      <c r="J204" s="29">
        <v>10</v>
      </c>
      <c r="K204" s="60"/>
      <c r="L204" s="25" t="str">
        <f t="shared" si="9"/>
        <v>Aries5°</v>
      </c>
      <c r="M204" s="53">
        <f t="shared" si="12"/>
        <v>355</v>
      </c>
      <c r="N204" s="41" t="s">
        <v>133</v>
      </c>
      <c r="O204" s="41" t="s">
        <v>183</v>
      </c>
      <c r="P204" s="42" t="s">
        <v>121</v>
      </c>
      <c r="Q204" s="41" t="s">
        <v>143</v>
      </c>
      <c r="R204" s="43">
        <v>4</v>
      </c>
      <c r="S204" s="40"/>
      <c r="T204" s="65"/>
    </row>
    <row r="205" spans="2:20" ht="21">
      <c r="B205" s="63"/>
      <c r="C205" s="58"/>
      <c r="D205" s="25" t="str">
        <f t="shared" si="8"/>
        <v>Libra6°</v>
      </c>
      <c r="E205" s="26">
        <f t="shared" si="11"/>
        <v>187</v>
      </c>
      <c r="F205" s="27" t="s">
        <v>78</v>
      </c>
      <c r="G205" s="27" t="s">
        <v>186</v>
      </c>
      <c r="H205" s="28" t="s">
        <v>36</v>
      </c>
      <c r="I205" s="27" t="s">
        <v>224</v>
      </c>
      <c r="J205" s="29">
        <v>20</v>
      </c>
      <c r="K205" s="60"/>
      <c r="L205" s="25" t="str">
        <f t="shared" si="9"/>
        <v>Aries6°</v>
      </c>
      <c r="M205" s="53">
        <f t="shared" si="12"/>
        <v>354</v>
      </c>
      <c r="N205" s="41" t="s">
        <v>133</v>
      </c>
      <c r="O205" s="41" t="s">
        <v>185</v>
      </c>
      <c r="P205" s="42" t="s">
        <v>131</v>
      </c>
      <c r="Q205" s="41" t="s">
        <v>142</v>
      </c>
      <c r="R205" s="43">
        <v>3</v>
      </c>
      <c r="S205" s="40"/>
      <c r="T205" s="65"/>
    </row>
    <row r="206" spans="2:20" ht="21">
      <c r="B206" s="63"/>
      <c r="C206" s="58"/>
      <c r="D206" s="25" t="str">
        <f t="shared" si="8"/>
        <v>Libra7°</v>
      </c>
      <c r="E206" s="26">
        <f t="shared" si="11"/>
        <v>188</v>
      </c>
      <c r="F206" s="27" t="s">
        <v>78</v>
      </c>
      <c r="G206" s="27" t="s">
        <v>188</v>
      </c>
      <c r="H206" s="28" t="s">
        <v>37</v>
      </c>
      <c r="I206" s="27" t="s">
        <v>225</v>
      </c>
      <c r="J206" s="29">
        <v>30</v>
      </c>
      <c r="K206" s="60"/>
      <c r="L206" s="25" t="str">
        <f t="shared" si="9"/>
        <v>Aries7°</v>
      </c>
      <c r="M206" s="53">
        <f t="shared" si="12"/>
        <v>353</v>
      </c>
      <c r="N206" s="41" t="s">
        <v>133</v>
      </c>
      <c r="O206" s="41" t="s">
        <v>187</v>
      </c>
      <c r="P206" s="42" t="s">
        <v>27</v>
      </c>
      <c r="Q206" s="41" t="s">
        <v>141</v>
      </c>
      <c r="R206" s="43">
        <v>2</v>
      </c>
      <c r="S206" s="40"/>
      <c r="T206" s="65"/>
    </row>
    <row r="207" spans="2:20" ht="21">
      <c r="B207" s="63"/>
      <c r="C207" s="58"/>
      <c r="D207" s="25" t="str">
        <f t="shared" si="8"/>
        <v>Libra8°</v>
      </c>
      <c r="E207" s="26">
        <f t="shared" si="11"/>
        <v>189</v>
      </c>
      <c r="F207" s="27" t="s">
        <v>78</v>
      </c>
      <c r="G207" s="27" t="s">
        <v>190</v>
      </c>
      <c r="H207" s="28" t="s">
        <v>38</v>
      </c>
      <c r="I207" s="27" t="s">
        <v>226</v>
      </c>
      <c r="J207" s="29">
        <v>40</v>
      </c>
      <c r="K207" s="60"/>
      <c r="L207" s="25" t="str">
        <f t="shared" si="9"/>
        <v>Aries8°</v>
      </c>
      <c r="M207" s="53">
        <f t="shared" si="12"/>
        <v>352</v>
      </c>
      <c r="N207" s="41" t="s">
        <v>133</v>
      </c>
      <c r="O207" s="41" t="s">
        <v>189</v>
      </c>
      <c r="P207" s="42" t="s">
        <v>19</v>
      </c>
      <c r="Q207" s="41" t="s">
        <v>140</v>
      </c>
      <c r="R207" s="43">
        <v>1</v>
      </c>
      <c r="S207" s="40"/>
      <c r="T207" s="65"/>
    </row>
    <row r="208" spans="2:20" ht="21">
      <c r="B208" s="63"/>
      <c r="C208" s="58"/>
      <c r="D208" s="25" t="str">
        <f t="shared" si="8"/>
        <v>Libra9°</v>
      </c>
      <c r="E208" s="26">
        <f t="shared" si="11"/>
        <v>190</v>
      </c>
      <c r="F208" s="27" t="s">
        <v>78</v>
      </c>
      <c r="G208" s="27" t="s">
        <v>192</v>
      </c>
      <c r="H208" s="28" t="s">
        <v>39</v>
      </c>
      <c r="I208" s="27" t="s">
        <v>227</v>
      </c>
      <c r="J208" s="29">
        <v>50</v>
      </c>
      <c r="K208" s="60"/>
      <c r="L208" s="25" t="str">
        <f t="shared" si="9"/>
        <v>Aries9°</v>
      </c>
      <c r="M208" s="53">
        <f t="shared" si="12"/>
        <v>351</v>
      </c>
      <c r="N208" s="41" t="s">
        <v>133</v>
      </c>
      <c r="O208" s="41" t="s">
        <v>191</v>
      </c>
      <c r="P208" s="42" t="s">
        <v>107</v>
      </c>
      <c r="Q208" s="41" t="s">
        <v>161</v>
      </c>
      <c r="R208" s="43">
        <v>400</v>
      </c>
      <c r="S208" s="40"/>
      <c r="T208" s="65"/>
    </row>
    <row r="209" spans="2:20" ht="21">
      <c r="B209" s="63"/>
      <c r="C209" s="58"/>
      <c r="D209" s="25" t="str">
        <f t="shared" si="8"/>
        <v>Libra10°</v>
      </c>
      <c r="E209" s="26">
        <f t="shared" si="11"/>
        <v>191</v>
      </c>
      <c r="F209" s="27" t="s">
        <v>78</v>
      </c>
      <c r="G209" s="27" t="s">
        <v>194</v>
      </c>
      <c r="H209" s="28" t="s">
        <v>40</v>
      </c>
      <c r="I209" s="27" t="s">
        <v>228</v>
      </c>
      <c r="J209" s="29">
        <v>60</v>
      </c>
      <c r="K209" s="60"/>
      <c r="L209" s="25" t="str">
        <f t="shared" si="9"/>
        <v>Aries10°</v>
      </c>
      <c r="M209" s="53">
        <f t="shared" si="12"/>
        <v>350</v>
      </c>
      <c r="N209" s="41" t="s">
        <v>133</v>
      </c>
      <c r="O209" s="41" t="s">
        <v>193</v>
      </c>
      <c r="P209" s="42" t="s">
        <v>106</v>
      </c>
      <c r="Q209" s="41" t="s">
        <v>160</v>
      </c>
      <c r="R209" s="43">
        <v>300</v>
      </c>
      <c r="S209" s="40"/>
      <c r="T209" s="65"/>
    </row>
    <row r="210" spans="2:20" ht="21">
      <c r="B210" s="63"/>
      <c r="C210" s="58"/>
      <c r="D210" s="25" t="str">
        <f t="shared" si="8"/>
        <v>Libra11°</v>
      </c>
      <c r="E210" s="26">
        <f t="shared" si="11"/>
        <v>192</v>
      </c>
      <c r="F210" s="27" t="s">
        <v>78</v>
      </c>
      <c r="G210" s="27" t="s">
        <v>196</v>
      </c>
      <c r="H210" s="28" t="s">
        <v>45</v>
      </c>
      <c r="I210" s="27" t="s">
        <v>168</v>
      </c>
      <c r="J210" s="29">
        <v>70</v>
      </c>
      <c r="K210" s="60"/>
      <c r="L210" s="25" t="str">
        <f t="shared" si="9"/>
        <v>Aries11°</v>
      </c>
      <c r="M210" s="53">
        <f t="shared" si="12"/>
        <v>349</v>
      </c>
      <c r="N210" s="41" t="s">
        <v>133</v>
      </c>
      <c r="O210" s="41" t="s">
        <v>195</v>
      </c>
      <c r="P210" s="42" t="s">
        <v>231</v>
      </c>
      <c r="Q210" s="41" t="s">
        <v>159</v>
      </c>
      <c r="R210" s="43">
        <v>200</v>
      </c>
      <c r="S210" s="40"/>
      <c r="T210" s="65"/>
    </row>
    <row r="211" spans="2:20" ht="21">
      <c r="B211" s="63"/>
      <c r="C211" s="58"/>
      <c r="D211" s="25" t="str">
        <f t="shared" ref="D211:D274" si="13">F211&amp;G211</f>
        <v>Libra12°</v>
      </c>
      <c r="E211" s="26">
        <f t="shared" si="11"/>
        <v>193</v>
      </c>
      <c r="F211" s="27" t="s">
        <v>78</v>
      </c>
      <c r="G211" s="27" t="s">
        <v>198</v>
      </c>
      <c r="H211" s="28" t="s">
        <v>46</v>
      </c>
      <c r="I211" s="27" t="s">
        <v>169</v>
      </c>
      <c r="J211" s="29">
        <v>80</v>
      </c>
      <c r="K211" s="60"/>
      <c r="L211" s="25" t="str">
        <f t="shared" ref="L211:L274" si="14">N211&amp;O211</f>
        <v>Aries12°</v>
      </c>
      <c r="M211" s="53">
        <f t="shared" si="12"/>
        <v>348</v>
      </c>
      <c r="N211" s="41" t="s">
        <v>133</v>
      </c>
      <c r="O211" s="41" t="s">
        <v>197</v>
      </c>
      <c r="P211" s="42" t="s">
        <v>234</v>
      </c>
      <c r="Q211" s="41" t="s">
        <v>158</v>
      </c>
      <c r="R211" s="43">
        <v>100</v>
      </c>
      <c r="S211" s="40"/>
      <c r="T211" s="65"/>
    </row>
    <row r="212" spans="2:20" ht="21">
      <c r="B212" s="63"/>
      <c r="C212" s="58"/>
      <c r="D212" s="25" t="str">
        <f t="shared" si="13"/>
        <v>Libra13°</v>
      </c>
      <c r="E212" s="26">
        <f t="shared" si="11"/>
        <v>194</v>
      </c>
      <c r="F212" s="27" t="s">
        <v>78</v>
      </c>
      <c r="G212" s="27" t="s">
        <v>200</v>
      </c>
      <c r="H212" s="28" t="s">
        <v>44</v>
      </c>
      <c r="I212" s="27" t="s">
        <v>170</v>
      </c>
      <c r="J212" s="29">
        <v>90</v>
      </c>
      <c r="K212" s="60"/>
      <c r="L212" s="25" t="str">
        <f t="shared" si="14"/>
        <v>Aries13°</v>
      </c>
      <c r="M212" s="53">
        <f t="shared" si="12"/>
        <v>347</v>
      </c>
      <c r="N212" s="41" t="s">
        <v>133</v>
      </c>
      <c r="O212" s="41" t="s">
        <v>199</v>
      </c>
      <c r="P212" s="42" t="s">
        <v>105</v>
      </c>
      <c r="Q212" s="41" t="s">
        <v>157</v>
      </c>
      <c r="R212" s="43">
        <v>90</v>
      </c>
      <c r="S212" s="40"/>
      <c r="T212" s="65"/>
    </row>
    <row r="213" spans="2:20" ht="21">
      <c r="B213" s="63"/>
      <c r="C213" s="58"/>
      <c r="D213" s="25" t="str">
        <f t="shared" si="13"/>
        <v>Libra14°</v>
      </c>
      <c r="E213" s="26">
        <f t="shared" si="11"/>
        <v>195</v>
      </c>
      <c r="F213" s="27" t="s">
        <v>78</v>
      </c>
      <c r="G213" s="27" t="s">
        <v>202</v>
      </c>
      <c r="H213" s="28" t="s">
        <v>41</v>
      </c>
      <c r="I213" s="27" t="s">
        <v>171</v>
      </c>
      <c r="J213" s="29">
        <v>100</v>
      </c>
      <c r="K213" s="60"/>
      <c r="L213" s="25" t="str">
        <f t="shared" si="14"/>
        <v>Aries14°</v>
      </c>
      <c r="M213" s="53">
        <f t="shared" si="12"/>
        <v>346</v>
      </c>
      <c r="N213" s="41" t="s">
        <v>133</v>
      </c>
      <c r="O213" s="41" t="s">
        <v>201</v>
      </c>
      <c r="P213" s="42" t="s">
        <v>104</v>
      </c>
      <c r="Q213" s="41" t="s">
        <v>156</v>
      </c>
      <c r="R213" s="43">
        <v>80</v>
      </c>
      <c r="S213" s="40"/>
      <c r="T213" s="65"/>
    </row>
    <row r="214" spans="2:20" ht="21">
      <c r="B214" s="63"/>
      <c r="C214" s="58"/>
      <c r="D214" s="25" t="str">
        <f t="shared" si="13"/>
        <v>Libra15°</v>
      </c>
      <c r="E214" s="26">
        <f t="shared" ref="E214:E277" si="15">E213+1</f>
        <v>196</v>
      </c>
      <c r="F214" s="27" t="s">
        <v>78</v>
      </c>
      <c r="G214" s="27" t="s">
        <v>204</v>
      </c>
      <c r="H214" s="28" t="s">
        <v>42</v>
      </c>
      <c r="I214" s="27" t="s">
        <v>172</v>
      </c>
      <c r="J214" s="29">
        <v>200</v>
      </c>
      <c r="K214" s="60"/>
      <c r="L214" s="25" t="str">
        <f t="shared" si="14"/>
        <v>Aries15°</v>
      </c>
      <c r="M214" s="53">
        <f t="shared" si="12"/>
        <v>345</v>
      </c>
      <c r="N214" s="41" t="s">
        <v>133</v>
      </c>
      <c r="O214" s="41" t="s">
        <v>203</v>
      </c>
      <c r="P214" s="42" t="s">
        <v>103</v>
      </c>
      <c r="Q214" s="41" t="s">
        <v>155</v>
      </c>
      <c r="R214" s="43">
        <v>70</v>
      </c>
      <c r="S214" s="40"/>
      <c r="T214" s="65"/>
    </row>
    <row r="215" spans="2:20" ht="21">
      <c r="B215" s="63"/>
      <c r="C215" s="58"/>
      <c r="D215" s="25" t="str">
        <f t="shared" si="13"/>
        <v>Libra16°</v>
      </c>
      <c r="E215" s="26">
        <f t="shared" si="15"/>
        <v>197</v>
      </c>
      <c r="F215" s="27" t="s">
        <v>78</v>
      </c>
      <c r="G215" s="27" t="s">
        <v>206</v>
      </c>
      <c r="H215" s="28" t="s">
        <v>43</v>
      </c>
      <c r="I215" s="27" t="s">
        <v>173</v>
      </c>
      <c r="J215" s="29">
        <v>300</v>
      </c>
      <c r="K215" s="60"/>
      <c r="L215" s="25" t="str">
        <f t="shared" si="14"/>
        <v>Aries16°</v>
      </c>
      <c r="M215" s="53">
        <f t="shared" si="12"/>
        <v>344</v>
      </c>
      <c r="N215" s="41" t="s">
        <v>133</v>
      </c>
      <c r="O215" s="41" t="s">
        <v>205</v>
      </c>
      <c r="P215" s="42" t="s">
        <v>102</v>
      </c>
      <c r="Q215" s="41" t="s">
        <v>154</v>
      </c>
      <c r="R215" s="43">
        <v>60</v>
      </c>
      <c r="S215" s="40"/>
      <c r="T215" s="65"/>
    </row>
    <row r="216" spans="2:20" ht="21">
      <c r="B216" s="63"/>
      <c r="C216" s="58"/>
      <c r="D216" s="25" t="str">
        <f t="shared" si="13"/>
        <v>Libra17°</v>
      </c>
      <c r="E216" s="26">
        <f t="shared" si="15"/>
        <v>198</v>
      </c>
      <c r="F216" s="27" t="s">
        <v>78</v>
      </c>
      <c r="G216" s="27" t="s">
        <v>208</v>
      </c>
      <c r="H216" s="28" t="s">
        <v>34</v>
      </c>
      <c r="I216" s="27" t="s">
        <v>174</v>
      </c>
      <c r="J216" s="29">
        <v>400</v>
      </c>
      <c r="K216" s="60"/>
      <c r="L216" s="25" t="str">
        <f t="shared" si="14"/>
        <v>Aries17°</v>
      </c>
      <c r="M216" s="53">
        <f t="shared" si="12"/>
        <v>343</v>
      </c>
      <c r="N216" s="41" t="s">
        <v>133</v>
      </c>
      <c r="O216" s="41" t="s">
        <v>207</v>
      </c>
      <c r="P216" s="42" t="s">
        <v>101</v>
      </c>
      <c r="Q216" s="41" t="s">
        <v>153</v>
      </c>
      <c r="R216" s="43">
        <v>50</v>
      </c>
      <c r="S216" s="40"/>
      <c r="T216" s="65"/>
    </row>
    <row r="217" spans="2:20" ht="21">
      <c r="B217" s="63"/>
      <c r="C217" s="58"/>
      <c r="D217" s="25" t="str">
        <f t="shared" si="13"/>
        <v>Libra18°</v>
      </c>
      <c r="E217" s="26">
        <f t="shared" si="15"/>
        <v>199</v>
      </c>
      <c r="F217" s="27" t="s">
        <v>78</v>
      </c>
      <c r="G217" s="27" t="s">
        <v>210</v>
      </c>
      <c r="H217" s="28" t="s">
        <v>19</v>
      </c>
      <c r="I217" s="27" t="s">
        <v>214</v>
      </c>
      <c r="J217" s="29">
        <v>1</v>
      </c>
      <c r="K217" s="60"/>
      <c r="L217" s="25" t="str">
        <f t="shared" si="14"/>
        <v>Aries18°</v>
      </c>
      <c r="M217" s="53">
        <f t="shared" si="12"/>
        <v>342</v>
      </c>
      <c r="N217" s="41" t="s">
        <v>133</v>
      </c>
      <c r="O217" s="41" t="s">
        <v>209</v>
      </c>
      <c r="P217" s="42" t="s">
        <v>100</v>
      </c>
      <c r="Q217" s="41" t="s">
        <v>152</v>
      </c>
      <c r="R217" s="43">
        <v>40</v>
      </c>
      <c r="S217" s="40"/>
      <c r="T217" s="65"/>
    </row>
    <row r="218" spans="2:20" ht="21">
      <c r="B218" s="63"/>
      <c r="C218" s="58"/>
      <c r="D218" s="25" t="str">
        <f t="shared" si="13"/>
        <v>Libra19°</v>
      </c>
      <c r="E218" s="26">
        <f t="shared" si="15"/>
        <v>200</v>
      </c>
      <c r="F218" s="27" t="s">
        <v>78</v>
      </c>
      <c r="G218" s="27" t="s">
        <v>212</v>
      </c>
      <c r="H218" s="28" t="s">
        <v>27</v>
      </c>
      <c r="I218" s="27" t="s">
        <v>215</v>
      </c>
      <c r="J218" s="29">
        <v>2</v>
      </c>
      <c r="K218" s="60"/>
      <c r="L218" s="25" t="str">
        <f t="shared" si="14"/>
        <v>Aries19°</v>
      </c>
      <c r="M218" s="53">
        <f t="shared" si="12"/>
        <v>341</v>
      </c>
      <c r="N218" s="41" t="s">
        <v>133</v>
      </c>
      <c r="O218" s="41" t="s">
        <v>211</v>
      </c>
      <c r="P218" s="42" t="s">
        <v>233</v>
      </c>
      <c r="Q218" s="41" t="s">
        <v>151</v>
      </c>
      <c r="R218" s="43">
        <v>30</v>
      </c>
      <c r="S218" s="40"/>
      <c r="T218" s="65"/>
    </row>
    <row r="219" spans="2:20" ht="21">
      <c r="B219" s="63"/>
      <c r="C219" s="58"/>
      <c r="D219" s="25" t="str">
        <f t="shared" si="13"/>
        <v>Libra20°</v>
      </c>
      <c r="E219" s="26">
        <f t="shared" si="15"/>
        <v>201</v>
      </c>
      <c r="F219" s="27" t="s">
        <v>78</v>
      </c>
      <c r="G219" s="27" t="s">
        <v>53</v>
      </c>
      <c r="H219" s="28" t="s">
        <v>28</v>
      </c>
      <c r="I219" s="27" t="s">
        <v>216</v>
      </c>
      <c r="J219" s="29">
        <v>3</v>
      </c>
      <c r="K219" s="60"/>
      <c r="L219" s="25" t="str">
        <f t="shared" si="14"/>
        <v>Aries20°</v>
      </c>
      <c r="M219" s="53">
        <f t="shared" si="12"/>
        <v>340</v>
      </c>
      <c r="N219" s="41" t="s">
        <v>133</v>
      </c>
      <c r="O219" s="41" t="s">
        <v>213</v>
      </c>
      <c r="P219" s="42" t="s">
        <v>232</v>
      </c>
      <c r="Q219" s="41" t="s">
        <v>150</v>
      </c>
      <c r="R219" s="43">
        <v>20</v>
      </c>
      <c r="S219" s="40"/>
      <c r="T219" s="65"/>
    </row>
    <row r="220" spans="2:20" ht="21">
      <c r="B220" s="63"/>
      <c r="C220" s="58"/>
      <c r="D220" s="25" t="str">
        <f t="shared" si="13"/>
        <v>Libra21°</v>
      </c>
      <c r="E220" s="26">
        <f t="shared" si="15"/>
        <v>202</v>
      </c>
      <c r="F220" s="27" t="s">
        <v>78</v>
      </c>
      <c r="G220" s="27" t="s">
        <v>55</v>
      </c>
      <c r="H220" s="28" t="s">
        <v>29</v>
      </c>
      <c r="I220" s="27" t="s">
        <v>217</v>
      </c>
      <c r="J220" s="29">
        <v>4</v>
      </c>
      <c r="K220" s="60"/>
      <c r="L220" s="25" t="str">
        <f t="shared" si="14"/>
        <v>Aries21°</v>
      </c>
      <c r="M220" s="53">
        <f t="shared" si="12"/>
        <v>339</v>
      </c>
      <c r="N220" s="41" t="s">
        <v>133</v>
      </c>
      <c r="O220" s="41" t="s">
        <v>54</v>
      </c>
      <c r="P220" s="42" t="s">
        <v>99</v>
      </c>
      <c r="Q220" s="41" t="s">
        <v>149</v>
      </c>
      <c r="R220" s="43">
        <v>10</v>
      </c>
      <c r="S220" s="40"/>
      <c r="T220" s="65"/>
    </row>
    <row r="221" spans="2:20" ht="21">
      <c r="B221" s="63"/>
      <c r="C221" s="58"/>
      <c r="D221" s="25" t="str">
        <f t="shared" si="13"/>
        <v>Libra22°</v>
      </c>
      <c r="E221" s="26">
        <f t="shared" si="15"/>
        <v>203</v>
      </c>
      <c r="F221" s="27" t="s">
        <v>78</v>
      </c>
      <c r="G221" s="27" t="s">
        <v>57</v>
      </c>
      <c r="H221" s="28" t="s">
        <v>24</v>
      </c>
      <c r="I221" s="27" t="s">
        <v>218</v>
      </c>
      <c r="J221" s="29">
        <v>5</v>
      </c>
      <c r="K221" s="60"/>
      <c r="L221" s="25" t="str">
        <f t="shared" si="14"/>
        <v>Aries22°</v>
      </c>
      <c r="M221" s="53">
        <f t="shared" si="12"/>
        <v>338</v>
      </c>
      <c r="N221" s="41" t="s">
        <v>133</v>
      </c>
      <c r="O221" s="41" t="s">
        <v>56</v>
      </c>
      <c r="P221" s="42" t="s">
        <v>98</v>
      </c>
      <c r="Q221" s="41" t="s">
        <v>148</v>
      </c>
      <c r="R221" s="43">
        <v>9</v>
      </c>
      <c r="S221" s="40"/>
      <c r="T221" s="65"/>
    </row>
    <row r="222" spans="2:20" ht="21">
      <c r="B222" s="63"/>
      <c r="C222" s="58"/>
      <c r="D222" s="25" t="str">
        <f t="shared" si="13"/>
        <v>Libra23°</v>
      </c>
      <c r="E222" s="26">
        <f t="shared" si="15"/>
        <v>204</v>
      </c>
      <c r="F222" s="27" t="s">
        <v>78</v>
      </c>
      <c r="G222" s="27" t="s">
        <v>59</v>
      </c>
      <c r="H222" s="28" t="s">
        <v>26</v>
      </c>
      <c r="I222" s="27" t="s">
        <v>219</v>
      </c>
      <c r="J222" s="29">
        <v>6</v>
      </c>
      <c r="K222" s="60"/>
      <c r="L222" s="25" t="str">
        <f t="shared" si="14"/>
        <v>Aries23°</v>
      </c>
      <c r="M222" s="53">
        <f t="shared" si="12"/>
        <v>337</v>
      </c>
      <c r="N222" s="41" t="s">
        <v>133</v>
      </c>
      <c r="O222" s="41" t="s">
        <v>58</v>
      </c>
      <c r="P222" s="42" t="s">
        <v>32</v>
      </c>
      <c r="Q222" s="41" t="s">
        <v>147</v>
      </c>
      <c r="R222" s="43">
        <v>8</v>
      </c>
      <c r="S222" s="40"/>
      <c r="T222" s="65"/>
    </row>
    <row r="223" spans="2:20" ht="21">
      <c r="B223" s="63"/>
      <c r="C223" s="58"/>
      <c r="D223" s="25" t="str">
        <f t="shared" si="13"/>
        <v>Libra24°</v>
      </c>
      <c r="E223" s="26">
        <f t="shared" si="15"/>
        <v>205</v>
      </c>
      <c r="F223" s="27" t="s">
        <v>78</v>
      </c>
      <c r="G223" s="27" t="s">
        <v>61</v>
      </c>
      <c r="H223" s="28" t="s">
        <v>31</v>
      </c>
      <c r="I223" s="27" t="s">
        <v>220</v>
      </c>
      <c r="J223" s="29">
        <v>7</v>
      </c>
      <c r="K223" s="60"/>
      <c r="L223" s="25" t="str">
        <f t="shared" si="14"/>
        <v>Aries24°</v>
      </c>
      <c r="M223" s="53">
        <f t="shared" si="12"/>
        <v>336</v>
      </c>
      <c r="N223" s="41" t="s">
        <v>133</v>
      </c>
      <c r="O223" s="41" t="s">
        <v>60</v>
      </c>
      <c r="P223" s="42" t="s">
        <v>30</v>
      </c>
      <c r="Q223" s="41" t="s">
        <v>146</v>
      </c>
      <c r="R223" s="43">
        <v>7</v>
      </c>
      <c r="S223" s="40"/>
      <c r="T223" s="65"/>
    </row>
    <row r="224" spans="2:20" ht="21">
      <c r="B224" s="63"/>
      <c r="C224" s="58"/>
      <c r="D224" s="25" t="str">
        <f t="shared" si="13"/>
        <v>Libra25°</v>
      </c>
      <c r="E224" s="26">
        <f t="shared" si="15"/>
        <v>206</v>
      </c>
      <c r="F224" s="27" t="s">
        <v>78</v>
      </c>
      <c r="G224" s="27" t="s">
        <v>63</v>
      </c>
      <c r="H224" s="28" t="s">
        <v>33</v>
      </c>
      <c r="I224" s="27" t="s">
        <v>221</v>
      </c>
      <c r="J224" s="29">
        <v>8</v>
      </c>
      <c r="K224" s="60"/>
      <c r="L224" s="25" t="str">
        <f t="shared" si="14"/>
        <v>Aries25°</v>
      </c>
      <c r="M224" s="53">
        <f t="shared" si="12"/>
        <v>335</v>
      </c>
      <c r="N224" s="41" t="s">
        <v>133</v>
      </c>
      <c r="O224" s="41" t="s">
        <v>62</v>
      </c>
      <c r="P224" s="42" t="s">
        <v>25</v>
      </c>
      <c r="Q224" s="41" t="s">
        <v>145</v>
      </c>
      <c r="R224" s="43">
        <v>6</v>
      </c>
      <c r="S224" s="40"/>
      <c r="T224" s="65"/>
    </row>
    <row r="225" spans="2:20" ht="21">
      <c r="B225" s="63"/>
      <c r="C225" s="58"/>
      <c r="D225" s="25" t="str">
        <f t="shared" si="13"/>
        <v>Libra26°</v>
      </c>
      <c r="E225" s="26">
        <f t="shared" si="15"/>
        <v>207</v>
      </c>
      <c r="F225" s="27" t="s">
        <v>78</v>
      </c>
      <c r="G225" s="27" t="s">
        <v>65</v>
      </c>
      <c r="H225" s="28" t="s">
        <v>235</v>
      </c>
      <c r="I225" s="27" t="s">
        <v>222</v>
      </c>
      <c r="J225" s="29">
        <v>9</v>
      </c>
      <c r="K225" s="60"/>
      <c r="L225" s="25" t="str">
        <f t="shared" si="14"/>
        <v>Aries26°</v>
      </c>
      <c r="M225" s="53">
        <f t="shared" si="12"/>
        <v>334</v>
      </c>
      <c r="N225" s="41" t="s">
        <v>133</v>
      </c>
      <c r="O225" s="41" t="s">
        <v>64</v>
      </c>
      <c r="P225" s="42" t="s">
        <v>23</v>
      </c>
      <c r="Q225" s="41" t="s">
        <v>144</v>
      </c>
      <c r="R225" s="43">
        <v>5</v>
      </c>
      <c r="S225" s="40"/>
      <c r="T225" s="65"/>
    </row>
    <row r="226" spans="2:20" ht="21">
      <c r="B226" s="63"/>
      <c r="C226" s="58"/>
      <c r="D226" s="25" t="str">
        <f t="shared" si="13"/>
        <v>Libra27°</v>
      </c>
      <c r="E226" s="26">
        <f t="shared" si="15"/>
        <v>208</v>
      </c>
      <c r="F226" s="27" t="s">
        <v>78</v>
      </c>
      <c r="G226" s="27" t="s">
        <v>67</v>
      </c>
      <c r="H226" s="28" t="s">
        <v>35</v>
      </c>
      <c r="I226" s="27" t="s">
        <v>223</v>
      </c>
      <c r="J226" s="29">
        <v>10</v>
      </c>
      <c r="K226" s="60"/>
      <c r="L226" s="25" t="str">
        <f t="shared" si="14"/>
        <v>Aries27°</v>
      </c>
      <c r="M226" s="53">
        <f t="shared" si="12"/>
        <v>333</v>
      </c>
      <c r="N226" s="41" t="s">
        <v>133</v>
      </c>
      <c r="O226" s="41" t="s">
        <v>66</v>
      </c>
      <c r="P226" s="42" t="s">
        <v>22</v>
      </c>
      <c r="Q226" s="41" t="s">
        <v>143</v>
      </c>
      <c r="R226" s="43">
        <v>4</v>
      </c>
      <c r="S226" s="40"/>
      <c r="T226" s="65"/>
    </row>
    <row r="227" spans="2:20" ht="21">
      <c r="B227" s="63"/>
      <c r="C227" s="58"/>
      <c r="D227" s="25" t="str">
        <f t="shared" si="13"/>
        <v>Libra28°</v>
      </c>
      <c r="E227" s="26">
        <f t="shared" si="15"/>
        <v>209</v>
      </c>
      <c r="F227" s="27" t="s">
        <v>78</v>
      </c>
      <c r="G227" s="27" t="s">
        <v>69</v>
      </c>
      <c r="H227" s="28" t="s">
        <v>36</v>
      </c>
      <c r="I227" s="27" t="s">
        <v>224</v>
      </c>
      <c r="J227" s="29">
        <v>20</v>
      </c>
      <c r="K227" s="60"/>
      <c r="L227" s="25" t="str">
        <f t="shared" si="14"/>
        <v>Aries28°</v>
      </c>
      <c r="M227" s="53">
        <f t="shared" si="12"/>
        <v>332</v>
      </c>
      <c r="N227" s="41" t="s">
        <v>133</v>
      </c>
      <c r="O227" s="41" t="s">
        <v>68</v>
      </c>
      <c r="P227" s="42" t="s">
        <v>21</v>
      </c>
      <c r="Q227" s="41" t="s">
        <v>142</v>
      </c>
      <c r="R227" s="43">
        <v>3</v>
      </c>
      <c r="S227" s="40"/>
      <c r="T227" s="65"/>
    </row>
    <row r="228" spans="2:20" ht="21">
      <c r="B228" s="63"/>
      <c r="C228" s="58"/>
      <c r="D228" s="25" t="str">
        <f t="shared" si="13"/>
        <v>Libra29°</v>
      </c>
      <c r="E228" s="26">
        <f t="shared" si="15"/>
        <v>210</v>
      </c>
      <c r="F228" s="27" t="s">
        <v>78</v>
      </c>
      <c r="G228" s="27" t="s">
        <v>71</v>
      </c>
      <c r="H228" s="28" t="s">
        <v>37</v>
      </c>
      <c r="I228" s="27" t="s">
        <v>225</v>
      </c>
      <c r="J228" s="29">
        <v>30</v>
      </c>
      <c r="K228" s="60"/>
      <c r="L228" s="25" t="str">
        <f t="shared" si="14"/>
        <v>Aries29°</v>
      </c>
      <c r="M228" s="53">
        <f t="shared" si="12"/>
        <v>331</v>
      </c>
      <c r="N228" s="41" t="s">
        <v>133</v>
      </c>
      <c r="O228" s="41" t="s">
        <v>70</v>
      </c>
      <c r="P228" s="42" t="s">
        <v>20</v>
      </c>
      <c r="Q228" s="41" t="s">
        <v>141</v>
      </c>
      <c r="R228" s="43">
        <v>2</v>
      </c>
      <c r="S228" s="40"/>
      <c r="T228" s="65"/>
    </row>
    <row r="229" spans="2:20" ht="21">
      <c r="B229" s="63"/>
      <c r="C229" s="58"/>
      <c r="D229" s="25" t="str">
        <f t="shared" si="13"/>
        <v>Scorpio0°</v>
      </c>
      <c r="E229" s="26">
        <f t="shared" si="15"/>
        <v>211</v>
      </c>
      <c r="F229" s="27" t="s">
        <v>2</v>
      </c>
      <c r="G229" s="27" t="s">
        <v>237</v>
      </c>
      <c r="H229" s="28" t="s">
        <v>38</v>
      </c>
      <c r="I229" s="27" t="s">
        <v>226</v>
      </c>
      <c r="J229" s="29">
        <v>40</v>
      </c>
      <c r="K229" s="60"/>
      <c r="L229" s="25" t="str">
        <f t="shared" si="14"/>
        <v>Taurus0°</v>
      </c>
      <c r="M229" s="53">
        <f t="shared" si="12"/>
        <v>330</v>
      </c>
      <c r="N229" s="41" t="s">
        <v>134</v>
      </c>
      <c r="O229" s="41" t="s">
        <v>51</v>
      </c>
      <c r="P229" s="42" t="s">
        <v>18</v>
      </c>
      <c r="Q229" s="41" t="s">
        <v>140</v>
      </c>
      <c r="R229" s="43">
        <v>1</v>
      </c>
      <c r="S229" s="40"/>
      <c r="T229" s="65"/>
    </row>
    <row r="230" spans="2:20" ht="21">
      <c r="B230" s="63"/>
      <c r="C230" s="58"/>
      <c r="D230" s="25" t="str">
        <f t="shared" si="13"/>
        <v>Scoprio1°</v>
      </c>
      <c r="E230" s="26">
        <f t="shared" si="15"/>
        <v>212</v>
      </c>
      <c r="F230" s="27" t="s">
        <v>1</v>
      </c>
      <c r="G230" s="27" t="s">
        <v>176</v>
      </c>
      <c r="H230" s="28" t="s">
        <v>39</v>
      </c>
      <c r="I230" s="27" t="s">
        <v>227</v>
      </c>
      <c r="J230" s="29">
        <v>50</v>
      </c>
      <c r="K230" s="60"/>
      <c r="L230" s="25" t="str">
        <f t="shared" si="14"/>
        <v>Taurus1°</v>
      </c>
      <c r="M230" s="53">
        <f t="shared" si="12"/>
        <v>329</v>
      </c>
      <c r="N230" s="41" t="s">
        <v>134</v>
      </c>
      <c r="O230" s="41" t="s">
        <v>175</v>
      </c>
      <c r="P230" s="42" t="s">
        <v>107</v>
      </c>
      <c r="Q230" s="41" t="s">
        <v>161</v>
      </c>
      <c r="R230" s="43">
        <v>400</v>
      </c>
      <c r="S230" s="40"/>
      <c r="T230" s="65"/>
    </row>
    <row r="231" spans="2:20" ht="21">
      <c r="B231" s="63"/>
      <c r="C231" s="58"/>
      <c r="D231" s="25" t="str">
        <f t="shared" si="13"/>
        <v>Scorpio2°</v>
      </c>
      <c r="E231" s="26">
        <f t="shared" si="15"/>
        <v>213</v>
      </c>
      <c r="F231" s="27" t="s">
        <v>79</v>
      </c>
      <c r="G231" s="27" t="s">
        <v>178</v>
      </c>
      <c r="H231" s="28" t="s">
        <v>40</v>
      </c>
      <c r="I231" s="27" t="s">
        <v>228</v>
      </c>
      <c r="J231" s="29">
        <v>60</v>
      </c>
      <c r="K231" s="60"/>
      <c r="L231" s="25" t="str">
        <f t="shared" si="14"/>
        <v>Taurus2°</v>
      </c>
      <c r="M231" s="53">
        <f t="shared" si="12"/>
        <v>328</v>
      </c>
      <c r="N231" s="41" t="s">
        <v>134</v>
      </c>
      <c r="O231" s="41" t="s">
        <v>177</v>
      </c>
      <c r="P231" s="42" t="s">
        <v>106</v>
      </c>
      <c r="Q231" s="41" t="s">
        <v>160</v>
      </c>
      <c r="R231" s="43">
        <v>300</v>
      </c>
      <c r="S231" s="40"/>
      <c r="T231" s="65"/>
    </row>
    <row r="232" spans="2:20" ht="21">
      <c r="B232" s="63"/>
      <c r="C232" s="58"/>
      <c r="D232" s="25" t="str">
        <f t="shared" si="13"/>
        <v>Scorpio3°</v>
      </c>
      <c r="E232" s="26">
        <f t="shared" si="15"/>
        <v>214</v>
      </c>
      <c r="F232" s="27" t="s">
        <v>79</v>
      </c>
      <c r="G232" s="27" t="s">
        <v>180</v>
      </c>
      <c r="H232" s="28" t="s">
        <v>45</v>
      </c>
      <c r="I232" s="27" t="s">
        <v>168</v>
      </c>
      <c r="J232" s="29">
        <v>70</v>
      </c>
      <c r="K232" s="60"/>
      <c r="L232" s="25" t="str">
        <f t="shared" si="14"/>
        <v>Taurus3°</v>
      </c>
      <c r="M232" s="53">
        <f t="shared" si="12"/>
        <v>327</v>
      </c>
      <c r="N232" s="41" t="s">
        <v>134</v>
      </c>
      <c r="O232" s="41" t="s">
        <v>179</v>
      </c>
      <c r="P232" s="42" t="s">
        <v>231</v>
      </c>
      <c r="Q232" s="41" t="s">
        <v>159</v>
      </c>
      <c r="R232" s="43">
        <v>200</v>
      </c>
      <c r="S232" s="40"/>
      <c r="T232" s="65"/>
    </row>
    <row r="233" spans="2:20" ht="21">
      <c r="B233" s="63"/>
      <c r="C233" s="58"/>
      <c r="D233" s="25" t="str">
        <f t="shared" si="13"/>
        <v>Scorpio4°</v>
      </c>
      <c r="E233" s="26">
        <f t="shared" si="15"/>
        <v>215</v>
      </c>
      <c r="F233" s="27" t="s">
        <v>79</v>
      </c>
      <c r="G233" s="27" t="s">
        <v>182</v>
      </c>
      <c r="H233" s="28" t="s">
        <v>46</v>
      </c>
      <c r="I233" s="27" t="s">
        <v>169</v>
      </c>
      <c r="J233" s="29">
        <v>80</v>
      </c>
      <c r="K233" s="60"/>
      <c r="L233" s="25" t="str">
        <f t="shared" si="14"/>
        <v>Taurus4°</v>
      </c>
      <c r="M233" s="53">
        <f t="shared" si="12"/>
        <v>326</v>
      </c>
      <c r="N233" s="41" t="s">
        <v>134</v>
      </c>
      <c r="O233" s="41" t="s">
        <v>181</v>
      </c>
      <c r="P233" s="42" t="s">
        <v>234</v>
      </c>
      <c r="Q233" s="41" t="s">
        <v>158</v>
      </c>
      <c r="R233" s="43">
        <v>100</v>
      </c>
      <c r="S233" s="40"/>
      <c r="T233" s="65"/>
    </row>
    <row r="234" spans="2:20" ht="21">
      <c r="B234" s="63"/>
      <c r="C234" s="58"/>
      <c r="D234" s="25" t="str">
        <f t="shared" si="13"/>
        <v>Scorpio5°</v>
      </c>
      <c r="E234" s="26">
        <f t="shared" si="15"/>
        <v>216</v>
      </c>
      <c r="F234" s="27" t="s">
        <v>79</v>
      </c>
      <c r="G234" s="27" t="s">
        <v>184</v>
      </c>
      <c r="H234" s="28" t="s">
        <v>44</v>
      </c>
      <c r="I234" s="27" t="s">
        <v>170</v>
      </c>
      <c r="J234" s="29">
        <v>90</v>
      </c>
      <c r="K234" s="60"/>
      <c r="L234" s="25" t="str">
        <f t="shared" si="14"/>
        <v>Taurus5°</v>
      </c>
      <c r="M234" s="53">
        <f t="shared" si="12"/>
        <v>325</v>
      </c>
      <c r="N234" s="41" t="s">
        <v>134</v>
      </c>
      <c r="O234" s="41" t="s">
        <v>183</v>
      </c>
      <c r="P234" s="42" t="s">
        <v>105</v>
      </c>
      <c r="Q234" s="41" t="s">
        <v>157</v>
      </c>
      <c r="R234" s="43">
        <v>90</v>
      </c>
      <c r="S234" s="40"/>
      <c r="T234" s="65"/>
    </row>
    <row r="235" spans="2:20" ht="21">
      <c r="B235" s="63"/>
      <c r="C235" s="58"/>
      <c r="D235" s="25" t="str">
        <f t="shared" si="13"/>
        <v>Scorpio6°</v>
      </c>
      <c r="E235" s="26">
        <f t="shared" si="15"/>
        <v>217</v>
      </c>
      <c r="F235" s="27" t="s">
        <v>79</v>
      </c>
      <c r="G235" s="27" t="s">
        <v>186</v>
      </c>
      <c r="H235" s="28" t="s">
        <v>41</v>
      </c>
      <c r="I235" s="27" t="s">
        <v>171</v>
      </c>
      <c r="J235" s="29">
        <v>100</v>
      </c>
      <c r="K235" s="60"/>
      <c r="L235" s="25" t="str">
        <f t="shared" si="14"/>
        <v>Taurus6°</v>
      </c>
      <c r="M235" s="53">
        <f t="shared" si="12"/>
        <v>324</v>
      </c>
      <c r="N235" s="41" t="s">
        <v>134</v>
      </c>
      <c r="O235" s="41" t="s">
        <v>185</v>
      </c>
      <c r="P235" s="42" t="s">
        <v>104</v>
      </c>
      <c r="Q235" s="41" t="s">
        <v>156</v>
      </c>
      <c r="R235" s="43">
        <v>80</v>
      </c>
      <c r="S235" s="40"/>
      <c r="T235" s="65"/>
    </row>
    <row r="236" spans="2:20" ht="21">
      <c r="B236" s="63"/>
      <c r="C236" s="58"/>
      <c r="D236" s="25" t="str">
        <f t="shared" si="13"/>
        <v>Scorpio7°</v>
      </c>
      <c r="E236" s="26">
        <f t="shared" si="15"/>
        <v>218</v>
      </c>
      <c r="F236" s="27" t="s">
        <v>79</v>
      </c>
      <c r="G236" s="27" t="s">
        <v>188</v>
      </c>
      <c r="H236" s="28" t="s">
        <v>42</v>
      </c>
      <c r="I236" s="27" t="s">
        <v>172</v>
      </c>
      <c r="J236" s="29">
        <v>200</v>
      </c>
      <c r="K236" s="60"/>
      <c r="L236" s="25" t="str">
        <f t="shared" si="14"/>
        <v>Taurus7°</v>
      </c>
      <c r="M236" s="53">
        <f t="shared" si="12"/>
        <v>323</v>
      </c>
      <c r="N236" s="41" t="s">
        <v>134</v>
      </c>
      <c r="O236" s="41" t="s">
        <v>187</v>
      </c>
      <c r="P236" s="42" t="s">
        <v>103</v>
      </c>
      <c r="Q236" s="41" t="s">
        <v>155</v>
      </c>
      <c r="R236" s="43">
        <v>70</v>
      </c>
      <c r="S236" s="40"/>
      <c r="T236" s="65"/>
    </row>
    <row r="237" spans="2:20" ht="21">
      <c r="B237" s="63"/>
      <c r="C237" s="58"/>
      <c r="D237" s="25" t="str">
        <f t="shared" si="13"/>
        <v>Scorpio8°</v>
      </c>
      <c r="E237" s="26">
        <f t="shared" si="15"/>
        <v>219</v>
      </c>
      <c r="F237" s="27" t="s">
        <v>79</v>
      </c>
      <c r="G237" s="27" t="s">
        <v>190</v>
      </c>
      <c r="H237" s="28" t="s">
        <v>43</v>
      </c>
      <c r="I237" s="27" t="s">
        <v>173</v>
      </c>
      <c r="J237" s="29">
        <v>300</v>
      </c>
      <c r="K237" s="60"/>
      <c r="L237" s="25" t="str">
        <f t="shared" si="14"/>
        <v>Taurus8°</v>
      </c>
      <c r="M237" s="53">
        <f t="shared" si="12"/>
        <v>322</v>
      </c>
      <c r="N237" s="41" t="s">
        <v>134</v>
      </c>
      <c r="O237" s="41" t="s">
        <v>189</v>
      </c>
      <c r="P237" s="42" t="s">
        <v>102</v>
      </c>
      <c r="Q237" s="41" t="s">
        <v>154</v>
      </c>
      <c r="R237" s="43">
        <v>60</v>
      </c>
      <c r="S237" s="40"/>
      <c r="T237" s="65"/>
    </row>
    <row r="238" spans="2:20" ht="21">
      <c r="B238" s="63"/>
      <c r="C238" s="58"/>
      <c r="D238" s="25" t="str">
        <f t="shared" si="13"/>
        <v>Scorpio9°</v>
      </c>
      <c r="E238" s="26">
        <f t="shared" si="15"/>
        <v>220</v>
      </c>
      <c r="F238" s="27" t="s">
        <v>79</v>
      </c>
      <c r="G238" s="27" t="s">
        <v>192</v>
      </c>
      <c r="H238" s="28" t="s">
        <v>34</v>
      </c>
      <c r="I238" s="27" t="s">
        <v>174</v>
      </c>
      <c r="J238" s="29">
        <v>400</v>
      </c>
      <c r="K238" s="60"/>
      <c r="L238" s="25" t="str">
        <f t="shared" si="14"/>
        <v>Taurus9°</v>
      </c>
      <c r="M238" s="53">
        <f t="shared" si="12"/>
        <v>321</v>
      </c>
      <c r="N238" s="41" t="s">
        <v>134</v>
      </c>
      <c r="O238" s="41" t="s">
        <v>191</v>
      </c>
      <c r="P238" s="42" t="s">
        <v>101</v>
      </c>
      <c r="Q238" s="41" t="s">
        <v>153</v>
      </c>
      <c r="R238" s="43">
        <v>50</v>
      </c>
      <c r="S238" s="40"/>
      <c r="T238" s="65"/>
    </row>
    <row r="239" spans="2:20" ht="21">
      <c r="B239" s="63"/>
      <c r="C239" s="58"/>
      <c r="D239" s="25" t="str">
        <f t="shared" si="13"/>
        <v>Scorpio10°</v>
      </c>
      <c r="E239" s="26">
        <f t="shared" si="15"/>
        <v>221</v>
      </c>
      <c r="F239" s="27" t="s">
        <v>79</v>
      </c>
      <c r="G239" s="27" t="s">
        <v>194</v>
      </c>
      <c r="H239" s="28" t="s">
        <v>19</v>
      </c>
      <c r="I239" s="27" t="s">
        <v>214</v>
      </c>
      <c r="J239" s="29">
        <v>1</v>
      </c>
      <c r="K239" s="60"/>
      <c r="L239" s="25" t="str">
        <f t="shared" si="14"/>
        <v>Taurus10°</v>
      </c>
      <c r="M239" s="53">
        <f t="shared" si="12"/>
        <v>320</v>
      </c>
      <c r="N239" s="41" t="s">
        <v>134</v>
      </c>
      <c r="O239" s="41" t="s">
        <v>193</v>
      </c>
      <c r="P239" s="42" t="s">
        <v>100</v>
      </c>
      <c r="Q239" s="41" t="s">
        <v>152</v>
      </c>
      <c r="R239" s="43">
        <v>40</v>
      </c>
      <c r="S239" s="40"/>
      <c r="T239" s="65"/>
    </row>
    <row r="240" spans="2:20" ht="21">
      <c r="B240" s="63"/>
      <c r="C240" s="58"/>
      <c r="D240" s="25" t="str">
        <f t="shared" si="13"/>
        <v>Scorpio11°</v>
      </c>
      <c r="E240" s="26">
        <f t="shared" si="15"/>
        <v>222</v>
      </c>
      <c r="F240" s="27" t="s">
        <v>79</v>
      </c>
      <c r="G240" s="27" t="s">
        <v>196</v>
      </c>
      <c r="H240" s="28" t="s">
        <v>27</v>
      </c>
      <c r="I240" s="27" t="s">
        <v>215</v>
      </c>
      <c r="J240" s="29">
        <v>2</v>
      </c>
      <c r="K240" s="60"/>
      <c r="L240" s="25" t="str">
        <f t="shared" si="14"/>
        <v>Taurus11°</v>
      </c>
      <c r="M240" s="53">
        <f t="shared" si="12"/>
        <v>319</v>
      </c>
      <c r="N240" s="41" t="s">
        <v>134</v>
      </c>
      <c r="O240" s="41" t="s">
        <v>195</v>
      </c>
      <c r="P240" s="42" t="s">
        <v>233</v>
      </c>
      <c r="Q240" s="41" t="s">
        <v>151</v>
      </c>
      <c r="R240" s="43">
        <v>30</v>
      </c>
      <c r="S240" s="40"/>
      <c r="T240" s="65"/>
    </row>
    <row r="241" spans="2:20" ht="21">
      <c r="B241" s="63"/>
      <c r="C241" s="58"/>
      <c r="D241" s="25" t="str">
        <f t="shared" si="13"/>
        <v>Scorpio12°</v>
      </c>
      <c r="E241" s="26">
        <f t="shared" si="15"/>
        <v>223</v>
      </c>
      <c r="F241" s="27" t="s">
        <v>79</v>
      </c>
      <c r="G241" s="27" t="s">
        <v>198</v>
      </c>
      <c r="H241" s="28" t="s">
        <v>28</v>
      </c>
      <c r="I241" s="27" t="s">
        <v>216</v>
      </c>
      <c r="J241" s="29">
        <v>3</v>
      </c>
      <c r="K241" s="60"/>
      <c r="L241" s="25" t="str">
        <f t="shared" si="14"/>
        <v>Taurus12°</v>
      </c>
      <c r="M241" s="53">
        <f t="shared" si="12"/>
        <v>318</v>
      </c>
      <c r="N241" s="41" t="s">
        <v>134</v>
      </c>
      <c r="O241" s="41" t="s">
        <v>197</v>
      </c>
      <c r="P241" s="42" t="s">
        <v>232</v>
      </c>
      <c r="Q241" s="41" t="s">
        <v>150</v>
      </c>
      <c r="R241" s="43">
        <v>20</v>
      </c>
      <c r="S241" s="40"/>
      <c r="T241" s="65"/>
    </row>
    <row r="242" spans="2:20" ht="21">
      <c r="B242" s="63"/>
      <c r="C242" s="58"/>
      <c r="D242" s="25" t="str">
        <f t="shared" si="13"/>
        <v>Scorpio13°</v>
      </c>
      <c r="E242" s="26">
        <f t="shared" si="15"/>
        <v>224</v>
      </c>
      <c r="F242" s="27" t="s">
        <v>79</v>
      </c>
      <c r="G242" s="27" t="s">
        <v>200</v>
      </c>
      <c r="H242" s="28" t="s">
        <v>29</v>
      </c>
      <c r="I242" s="27" t="s">
        <v>217</v>
      </c>
      <c r="J242" s="29">
        <v>4</v>
      </c>
      <c r="K242" s="60"/>
      <c r="L242" s="25" t="str">
        <f t="shared" si="14"/>
        <v>Taurus13°</v>
      </c>
      <c r="M242" s="53">
        <f t="shared" si="12"/>
        <v>317</v>
      </c>
      <c r="N242" s="41" t="s">
        <v>134</v>
      </c>
      <c r="O242" s="41" t="s">
        <v>199</v>
      </c>
      <c r="P242" s="42" t="s">
        <v>99</v>
      </c>
      <c r="Q242" s="41" t="s">
        <v>149</v>
      </c>
      <c r="R242" s="43">
        <v>10</v>
      </c>
      <c r="S242" s="40"/>
      <c r="T242" s="65"/>
    </row>
    <row r="243" spans="2:20" ht="21">
      <c r="B243" s="63"/>
      <c r="C243" s="58"/>
      <c r="D243" s="25" t="str">
        <f t="shared" si="13"/>
        <v>Scorpio14°</v>
      </c>
      <c r="E243" s="26">
        <f t="shared" si="15"/>
        <v>225</v>
      </c>
      <c r="F243" s="27" t="s">
        <v>79</v>
      </c>
      <c r="G243" s="27" t="s">
        <v>202</v>
      </c>
      <c r="H243" s="28" t="s">
        <v>24</v>
      </c>
      <c r="I243" s="27" t="s">
        <v>218</v>
      </c>
      <c r="J243" s="29">
        <v>5</v>
      </c>
      <c r="K243" s="60"/>
      <c r="L243" s="25" t="str">
        <f t="shared" si="14"/>
        <v>Taurus14°</v>
      </c>
      <c r="M243" s="53">
        <f t="shared" si="12"/>
        <v>316</v>
      </c>
      <c r="N243" s="41" t="s">
        <v>134</v>
      </c>
      <c r="O243" s="41" t="s">
        <v>201</v>
      </c>
      <c r="P243" s="42" t="s">
        <v>98</v>
      </c>
      <c r="Q243" s="41" t="s">
        <v>148</v>
      </c>
      <c r="R243" s="43">
        <v>9</v>
      </c>
      <c r="S243" s="40"/>
      <c r="T243" s="65"/>
    </row>
    <row r="244" spans="2:20" ht="21">
      <c r="B244" s="63"/>
      <c r="C244" s="58"/>
      <c r="D244" s="25" t="str">
        <f t="shared" si="13"/>
        <v>Scorpio15°</v>
      </c>
      <c r="E244" s="26">
        <f t="shared" si="15"/>
        <v>226</v>
      </c>
      <c r="F244" s="27" t="s">
        <v>79</v>
      </c>
      <c r="G244" s="27" t="s">
        <v>204</v>
      </c>
      <c r="H244" s="28" t="s">
        <v>26</v>
      </c>
      <c r="I244" s="27" t="s">
        <v>219</v>
      </c>
      <c r="J244" s="29">
        <v>6</v>
      </c>
      <c r="K244" s="60"/>
      <c r="L244" s="25" t="str">
        <f t="shared" si="14"/>
        <v>Taurus15°</v>
      </c>
      <c r="M244" s="53">
        <f t="shared" si="12"/>
        <v>315</v>
      </c>
      <c r="N244" s="41" t="s">
        <v>134</v>
      </c>
      <c r="O244" s="41" t="s">
        <v>203</v>
      </c>
      <c r="P244" s="42" t="s">
        <v>32</v>
      </c>
      <c r="Q244" s="41" t="s">
        <v>147</v>
      </c>
      <c r="R244" s="43">
        <v>8</v>
      </c>
      <c r="S244" s="40"/>
      <c r="T244" s="65"/>
    </row>
    <row r="245" spans="2:20" ht="21">
      <c r="B245" s="63"/>
      <c r="C245" s="58"/>
      <c r="D245" s="25" t="str">
        <f t="shared" si="13"/>
        <v>Scorpio16°</v>
      </c>
      <c r="E245" s="26">
        <f t="shared" si="15"/>
        <v>227</v>
      </c>
      <c r="F245" s="27" t="s">
        <v>79</v>
      </c>
      <c r="G245" s="27" t="s">
        <v>206</v>
      </c>
      <c r="H245" s="28" t="s">
        <v>31</v>
      </c>
      <c r="I245" s="27" t="s">
        <v>220</v>
      </c>
      <c r="J245" s="29">
        <v>7</v>
      </c>
      <c r="K245" s="60"/>
      <c r="L245" s="25" t="str">
        <f t="shared" si="14"/>
        <v>Taurus16°</v>
      </c>
      <c r="M245" s="53">
        <f t="shared" si="12"/>
        <v>314</v>
      </c>
      <c r="N245" s="41" t="s">
        <v>134</v>
      </c>
      <c r="O245" s="41" t="s">
        <v>205</v>
      </c>
      <c r="P245" s="42" t="s">
        <v>30</v>
      </c>
      <c r="Q245" s="41" t="s">
        <v>146</v>
      </c>
      <c r="R245" s="43">
        <v>7</v>
      </c>
      <c r="S245" s="40"/>
      <c r="T245" s="65"/>
    </row>
    <row r="246" spans="2:20" ht="21">
      <c r="B246" s="63"/>
      <c r="C246" s="58"/>
      <c r="D246" s="25" t="str">
        <f t="shared" si="13"/>
        <v>Scorpio17°</v>
      </c>
      <c r="E246" s="26">
        <f t="shared" si="15"/>
        <v>228</v>
      </c>
      <c r="F246" s="27" t="s">
        <v>79</v>
      </c>
      <c r="G246" s="27" t="s">
        <v>208</v>
      </c>
      <c r="H246" s="28" t="s">
        <v>33</v>
      </c>
      <c r="I246" s="27" t="s">
        <v>221</v>
      </c>
      <c r="J246" s="29">
        <v>8</v>
      </c>
      <c r="K246" s="60"/>
      <c r="L246" s="25" t="str">
        <f t="shared" si="14"/>
        <v>Taurus17°</v>
      </c>
      <c r="M246" s="53">
        <f t="shared" si="12"/>
        <v>313</v>
      </c>
      <c r="N246" s="41" t="s">
        <v>134</v>
      </c>
      <c r="O246" s="41" t="s">
        <v>207</v>
      </c>
      <c r="P246" s="42" t="s">
        <v>25</v>
      </c>
      <c r="Q246" s="41" t="s">
        <v>145</v>
      </c>
      <c r="R246" s="43">
        <v>6</v>
      </c>
      <c r="S246" s="40"/>
      <c r="T246" s="65"/>
    </row>
    <row r="247" spans="2:20" ht="21">
      <c r="B247" s="63"/>
      <c r="C247" s="58"/>
      <c r="D247" s="25" t="str">
        <f t="shared" si="13"/>
        <v>Scorpio18°</v>
      </c>
      <c r="E247" s="26">
        <f t="shared" si="15"/>
        <v>229</v>
      </c>
      <c r="F247" s="27" t="s">
        <v>79</v>
      </c>
      <c r="G247" s="27" t="s">
        <v>210</v>
      </c>
      <c r="H247" s="28" t="s">
        <v>235</v>
      </c>
      <c r="I247" s="27" t="s">
        <v>222</v>
      </c>
      <c r="J247" s="29">
        <v>9</v>
      </c>
      <c r="K247" s="60"/>
      <c r="L247" s="25" t="str">
        <f t="shared" si="14"/>
        <v>Taurus18°</v>
      </c>
      <c r="M247" s="53">
        <f t="shared" si="12"/>
        <v>312</v>
      </c>
      <c r="N247" s="41" t="s">
        <v>134</v>
      </c>
      <c r="O247" s="41" t="s">
        <v>209</v>
      </c>
      <c r="P247" s="42" t="s">
        <v>23</v>
      </c>
      <c r="Q247" s="41" t="s">
        <v>144</v>
      </c>
      <c r="R247" s="43">
        <v>5</v>
      </c>
      <c r="S247" s="40"/>
      <c r="T247" s="65"/>
    </row>
    <row r="248" spans="2:20" ht="21">
      <c r="B248" s="63"/>
      <c r="C248" s="58"/>
      <c r="D248" s="25" t="str">
        <f t="shared" si="13"/>
        <v>Scorpio19°</v>
      </c>
      <c r="E248" s="26">
        <f t="shared" si="15"/>
        <v>230</v>
      </c>
      <c r="F248" s="27" t="s">
        <v>79</v>
      </c>
      <c r="G248" s="27" t="s">
        <v>212</v>
      </c>
      <c r="H248" s="28" t="s">
        <v>35</v>
      </c>
      <c r="I248" s="27" t="s">
        <v>223</v>
      </c>
      <c r="J248" s="29">
        <v>10</v>
      </c>
      <c r="K248" s="60"/>
      <c r="L248" s="25" t="str">
        <f t="shared" si="14"/>
        <v>Taurus19°</v>
      </c>
      <c r="M248" s="53">
        <f t="shared" si="12"/>
        <v>311</v>
      </c>
      <c r="N248" s="41" t="s">
        <v>134</v>
      </c>
      <c r="O248" s="41" t="s">
        <v>211</v>
      </c>
      <c r="P248" s="42" t="s">
        <v>22</v>
      </c>
      <c r="Q248" s="41" t="s">
        <v>143</v>
      </c>
      <c r="R248" s="43">
        <v>4</v>
      </c>
      <c r="S248" s="40"/>
      <c r="T248" s="65"/>
    </row>
    <row r="249" spans="2:20" ht="21">
      <c r="B249" s="63"/>
      <c r="C249" s="58"/>
      <c r="D249" s="25" t="str">
        <f t="shared" si="13"/>
        <v>Scorpio20°</v>
      </c>
      <c r="E249" s="26">
        <f t="shared" si="15"/>
        <v>231</v>
      </c>
      <c r="F249" s="27" t="s">
        <v>79</v>
      </c>
      <c r="G249" s="27" t="s">
        <v>53</v>
      </c>
      <c r="H249" s="28" t="s">
        <v>36</v>
      </c>
      <c r="I249" s="27" t="s">
        <v>224</v>
      </c>
      <c r="J249" s="29">
        <v>20</v>
      </c>
      <c r="K249" s="60"/>
      <c r="L249" s="25" t="str">
        <f t="shared" si="14"/>
        <v>Taurus20°</v>
      </c>
      <c r="M249" s="53">
        <f t="shared" si="12"/>
        <v>310</v>
      </c>
      <c r="N249" s="41" t="s">
        <v>134</v>
      </c>
      <c r="O249" s="41" t="s">
        <v>213</v>
      </c>
      <c r="P249" s="42" t="s">
        <v>21</v>
      </c>
      <c r="Q249" s="41" t="s">
        <v>142</v>
      </c>
      <c r="R249" s="43">
        <v>3</v>
      </c>
      <c r="S249" s="40"/>
      <c r="T249" s="65"/>
    </row>
    <row r="250" spans="2:20" ht="21">
      <c r="B250" s="63"/>
      <c r="C250" s="58"/>
      <c r="D250" s="25" t="str">
        <f t="shared" si="13"/>
        <v>Scorpio21°</v>
      </c>
      <c r="E250" s="26">
        <f t="shared" si="15"/>
        <v>232</v>
      </c>
      <c r="F250" s="27" t="s">
        <v>79</v>
      </c>
      <c r="G250" s="27" t="s">
        <v>55</v>
      </c>
      <c r="H250" s="28" t="s">
        <v>37</v>
      </c>
      <c r="I250" s="27" t="s">
        <v>225</v>
      </c>
      <c r="J250" s="29">
        <v>30</v>
      </c>
      <c r="K250" s="60"/>
      <c r="L250" s="25" t="str">
        <f t="shared" si="14"/>
        <v>Taurus21°</v>
      </c>
      <c r="M250" s="53">
        <f t="shared" si="12"/>
        <v>309</v>
      </c>
      <c r="N250" s="41" t="s">
        <v>134</v>
      </c>
      <c r="O250" s="41" t="s">
        <v>54</v>
      </c>
      <c r="P250" s="42" t="s">
        <v>20</v>
      </c>
      <c r="Q250" s="41" t="s">
        <v>141</v>
      </c>
      <c r="R250" s="43">
        <v>2</v>
      </c>
      <c r="S250" s="40"/>
      <c r="T250" s="65"/>
    </row>
    <row r="251" spans="2:20" ht="21">
      <c r="B251" s="63"/>
      <c r="C251" s="58"/>
      <c r="D251" s="25" t="str">
        <f t="shared" si="13"/>
        <v>Scorpio22°</v>
      </c>
      <c r="E251" s="26">
        <f t="shared" si="15"/>
        <v>233</v>
      </c>
      <c r="F251" s="27" t="s">
        <v>79</v>
      </c>
      <c r="G251" s="27" t="s">
        <v>57</v>
      </c>
      <c r="H251" s="28" t="s">
        <v>38</v>
      </c>
      <c r="I251" s="27" t="s">
        <v>226</v>
      </c>
      <c r="J251" s="29">
        <v>40</v>
      </c>
      <c r="K251" s="60"/>
      <c r="L251" s="25" t="str">
        <f t="shared" si="14"/>
        <v>Taurus22°</v>
      </c>
      <c r="M251" s="53">
        <f t="shared" si="12"/>
        <v>308</v>
      </c>
      <c r="N251" s="41" t="s">
        <v>134</v>
      </c>
      <c r="O251" s="41" t="s">
        <v>56</v>
      </c>
      <c r="P251" s="42" t="s">
        <v>18</v>
      </c>
      <c r="Q251" s="41" t="s">
        <v>140</v>
      </c>
      <c r="R251" s="43">
        <v>1</v>
      </c>
      <c r="S251" s="40"/>
      <c r="T251" s="65"/>
    </row>
    <row r="252" spans="2:20" ht="21">
      <c r="B252" s="63"/>
      <c r="C252" s="58"/>
      <c r="D252" s="25" t="str">
        <f t="shared" si="13"/>
        <v>Scorpio23°</v>
      </c>
      <c r="E252" s="26">
        <f t="shared" si="15"/>
        <v>234</v>
      </c>
      <c r="F252" s="27" t="s">
        <v>79</v>
      </c>
      <c r="G252" s="27" t="s">
        <v>59</v>
      </c>
      <c r="H252" s="28" t="s">
        <v>39</v>
      </c>
      <c r="I252" s="27" t="s">
        <v>227</v>
      </c>
      <c r="J252" s="29">
        <v>50</v>
      </c>
      <c r="K252" s="60"/>
      <c r="L252" s="25" t="str">
        <f t="shared" si="14"/>
        <v>Taurus23°</v>
      </c>
      <c r="M252" s="53">
        <f t="shared" si="12"/>
        <v>307</v>
      </c>
      <c r="N252" s="41" t="s">
        <v>134</v>
      </c>
      <c r="O252" s="41" t="s">
        <v>58</v>
      </c>
      <c r="P252" s="42" t="s">
        <v>107</v>
      </c>
      <c r="Q252" s="41" t="s">
        <v>161</v>
      </c>
      <c r="R252" s="43">
        <v>400</v>
      </c>
      <c r="S252" s="40"/>
      <c r="T252" s="65"/>
    </row>
    <row r="253" spans="2:20" ht="21">
      <c r="B253" s="63"/>
      <c r="C253" s="58"/>
      <c r="D253" s="25" t="str">
        <f t="shared" si="13"/>
        <v>Scorpio24°</v>
      </c>
      <c r="E253" s="26">
        <f t="shared" si="15"/>
        <v>235</v>
      </c>
      <c r="F253" s="27" t="s">
        <v>79</v>
      </c>
      <c r="G253" s="27" t="s">
        <v>61</v>
      </c>
      <c r="H253" s="28" t="s">
        <v>40</v>
      </c>
      <c r="I253" s="27" t="s">
        <v>228</v>
      </c>
      <c r="J253" s="29">
        <v>60</v>
      </c>
      <c r="K253" s="60"/>
      <c r="L253" s="25" t="str">
        <f t="shared" si="14"/>
        <v>Taurus24°</v>
      </c>
      <c r="M253" s="53">
        <f t="shared" si="12"/>
        <v>306</v>
      </c>
      <c r="N253" s="41" t="s">
        <v>134</v>
      </c>
      <c r="O253" s="41" t="s">
        <v>60</v>
      </c>
      <c r="P253" s="42" t="s">
        <v>106</v>
      </c>
      <c r="Q253" s="41" t="s">
        <v>160</v>
      </c>
      <c r="R253" s="43">
        <v>300</v>
      </c>
      <c r="S253" s="40"/>
      <c r="T253" s="65"/>
    </row>
    <row r="254" spans="2:20" ht="21">
      <c r="B254" s="63"/>
      <c r="C254" s="58"/>
      <c r="D254" s="25" t="str">
        <f t="shared" si="13"/>
        <v>Scorpio25°</v>
      </c>
      <c r="E254" s="26">
        <f t="shared" si="15"/>
        <v>236</v>
      </c>
      <c r="F254" s="27" t="s">
        <v>79</v>
      </c>
      <c r="G254" s="27" t="s">
        <v>63</v>
      </c>
      <c r="H254" s="28" t="s">
        <v>45</v>
      </c>
      <c r="I254" s="27" t="s">
        <v>168</v>
      </c>
      <c r="J254" s="29">
        <v>70</v>
      </c>
      <c r="K254" s="60"/>
      <c r="L254" s="25" t="str">
        <f t="shared" si="14"/>
        <v>Taurus25°</v>
      </c>
      <c r="M254" s="53">
        <f t="shared" si="12"/>
        <v>305</v>
      </c>
      <c r="N254" s="41" t="s">
        <v>134</v>
      </c>
      <c r="O254" s="41" t="s">
        <v>62</v>
      </c>
      <c r="P254" s="42" t="s">
        <v>231</v>
      </c>
      <c r="Q254" s="41" t="s">
        <v>159</v>
      </c>
      <c r="R254" s="43">
        <v>200</v>
      </c>
      <c r="S254" s="40"/>
      <c r="T254" s="65"/>
    </row>
    <row r="255" spans="2:20" ht="21">
      <c r="B255" s="63"/>
      <c r="C255" s="58"/>
      <c r="D255" s="25" t="str">
        <f t="shared" si="13"/>
        <v>Scorpio26°</v>
      </c>
      <c r="E255" s="26">
        <f t="shared" si="15"/>
        <v>237</v>
      </c>
      <c r="F255" s="27" t="s">
        <v>79</v>
      </c>
      <c r="G255" s="27" t="s">
        <v>65</v>
      </c>
      <c r="H255" s="28" t="s">
        <v>46</v>
      </c>
      <c r="I255" s="27" t="s">
        <v>169</v>
      </c>
      <c r="J255" s="29">
        <v>80</v>
      </c>
      <c r="K255" s="60"/>
      <c r="L255" s="25" t="str">
        <f t="shared" si="14"/>
        <v>Taurus26°</v>
      </c>
      <c r="M255" s="53">
        <f t="shared" si="12"/>
        <v>304</v>
      </c>
      <c r="N255" s="41" t="s">
        <v>134</v>
      </c>
      <c r="O255" s="41" t="s">
        <v>64</v>
      </c>
      <c r="P255" s="42" t="s">
        <v>234</v>
      </c>
      <c r="Q255" s="41" t="s">
        <v>158</v>
      </c>
      <c r="R255" s="43">
        <v>100</v>
      </c>
      <c r="S255" s="40"/>
      <c r="T255" s="65"/>
    </row>
    <row r="256" spans="2:20" ht="21">
      <c r="B256" s="63"/>
      <c r="C256" s="58"/>
      <c r="D256" s="25" t="str">
        <f t="shared" si="13"/>
        <v>Scorpio27°</v>
      </c>
      <c r="E256" s="26">
        <f t="shared" si="15"/>
        <v>238</v>
      </c>
      <c r="F256" s="27" t="s">
        <v>79</v>
      </c>
      <c r="G256" s="27" t="s">
        <v>67</v>
      </c>
      <c r="H256" s="28" t="s">
        <v>44</v>
      </c>
      <c r="I256" s="27" t="s">
        <v>170</v>
      </c>
      <c r="J256" s="29">
        <v>90</v>
      </c>
      <c r="K256" s="60"/>
      <c r="L256" s="25" t="str">
        <f t="shared" si="14"/>
        <v>Taurus27°</v>
      </c>
      <c r="M256" s="53">
        <f t="shared" si="12"/>
        <v>303</v>
      </c>
      <c r="N256" s="41" t="s">
        <v>134</v>
      </c>
      <c r="O256" s="41" t="s">
        <v>66</v>
      </c>
      <c r="P256" s="42" t="s">
        <v>105</v>
      </c>
      <c r="Q256" s="41" t="s">
        <v>157</v>
      </c>
      <c r="R256" s="43">
        <v>90</v>
      </c>
      <c r="S256" s="40"/>
      <c r="T256" s="65"/>
    </row>
    <row r="257" spans="2:20" ht="21">
      <c r="B257" s="63"/>
      <c r="C257" s="58"/>
      <c r="D257" s="25" t="str">
        <f t="shared" si="13"/>
        <v>Scorpio28°</v>
      </c>
      <c r="E257" s="26">
        <f t="shared" si="15"/>
        <v>239</v>
      </c>
      <c r="F257" s="27" t="s">
        <v>79</v>
      </c>
      <c r="G257" s="27" t="s">
        <v>69</v>
      </c>
      <c r="H257" s="28" t="s">
        <v>41</v>
      </c>
      <c r="I257" s="27" t="s">
        <v>171</v>
      </c>
      <c r="J257" s="29">
        <v>100</v>
      </c>
      <c r="K257" s="60"/>
      <c r="L257" s="25" t="str">
        <f t="shared" si="14"/>
        <v>Taurus28°</v>
      </c>
      <c r="M257" s="53">
        <f t="shared" si="12"/>
        <v>302</v>
      </c>
      <c r="N257" s="41" t="s">
        <v>134</v>
      </c>
      <c r="O257" s="41" t="s">
        <v>68</v>
      </c>
      <c r="P257" s="42" t="s">
        <v>104</v>
      </c>
      <c r="Q257" s="41" t="s">
        <v>156</v>
      </c>
      <c r="R257" s="43">
        <v>80</v>
      </c>
      <c r="S257" s="40"/>
      <c r="T257" s="65"/>
    </row>
    <row r="258" spans="2:20" ht="21">
      <c r="B258" s="63"/>
      <c r="C258" s="58"/>
      <c r="D258" s="25" t="str">
        <f t="shared" si="13"/>
        <v>Scorpio29°</v>
      </c>
      <c r="E258" s="26">
        <f t="shared" si="15"/>
        <v>240</v>
      </c>
      <c r="F258" s="27" t="s">
        <v>79</v>
      </c>
      <c r="G258" s="27" t="s">
        <v>71</v>
      </c>
      <c r="H258" s="28" t="s">
        <v>42</v>
      </c>
      <c r="I258" s="27" t="s">
        <v>172</v>
      </c>
      <c r="J258" s="29">
        <v>200</v>
      </c>
      <c r="K258" s="60"/>
      <c r="L258" s="25" t="str">
        <f t="shared" si="14"/>
        <v>Taurus29°</v>
      </c>
      <c r="M258" s="53">
        <f t="shared" si="12"/>
        <v>301</v>
      </c>
      <c r="N258" s="41" t="s">
        <v>134</v>
      </c>
      <c r="O258" s="41" t="s">
        <v>70</v>
      </c>
      <c r="P258" s="42" t="s">
        <v>103</v>
      </c>
      <c r="Q258" s="41" t="s">
        <v>155</v>
      </c>
      <c r="R258" s="43">
        <v>70</v>
      </c>
      <c r="S258" s="40"/>
      <c r="T258" s="65"/>
    </row>
    <row r="259" spans="2:20" ht="21">
      <c r="B259" s="63"/>
      <c r="C259" s="58"/>
      <c r="D259" s="25" t="str">
        <f t="shared" si="13"/>
        <v>Saggitarius0°</v>
      </c>
      <c r="E259" s="26">
        <f t="shared" si="15"/>
        <v>241</v>
      </c>
      <c r="F259" s="27" t="s">
        <v>3</v>
      </c>
      <c r="G259" s="27" t="s">
        <v>237</v>
      </c>
      <c r="H259" s="28" t="s">
        <v>43</v>
      </c>
      <c r="I259" s="27" t="s">
        <v>173</v>
      </c>
      <c r="J259" s="29">
        <v>300</v>
      </c>
      <c r="K259" s="60"/>
      <c r="L259" s="25" t="str">
        <f t="shared" si="14"/>
        <v>Gemini0°</v>
      </c>
      <c r="M259" s="53">
        <f t="shared" si="12"/>
        <v>300</v>
      </c>
      <c r="N259" s="41" t="s">
        <v>135</v>
      </c>
      <c r="O259" s="41" t="s">
        <v>51</v>
      </c>
      <c r="P259" s="42" t="s">
        <v>102</v>
      </c>
      <c r="Q259" s="41" t="s">
        <v>154</v>
      </c>
      <c r="R259" s="43">
        <v>60</v>
      </c>
      <c r="S259" s="40"/>
      <c r="T259" s="65"/>
    </row>
    <row r="260" spans="2:20" ht="21">
      <c r="B260" s="63"/>
      <c r="C260" s="58"/>
      <c r="D260" s="25" t="str">
        <f t="shared" si="13"/>
        <v>Sagittarius1°</v>
      </c>
      <c r="E260" s="26">
        <f t="shared" si="15"/>
        <v>242</v>
      </c>
      <c r="F260" s="27" t="s">
        <v>80</v>
      </c>
      <c r="G260" s="27" t="s">
        <v>176</v>
      </c>
      <c r="H260" s="28" t="s">
        <v>34</v>
      </c>
      <c r="I260" s="27" t="s">
        <v>174</v>
      </c>
      <c r="J260" s="29">
        <v>400</v>
      </c>
      <c r="K260" s="60"/>
      <c r="L260" s="25" t="str">
        <f t="shared" si="14"/>
        <v>Gemini1°</v>
      </c>
      <c r="M260" s="53">
        <f t="shared" si="12"/>
        <v>299</v>
      </c>
      <c r="N260" s="41" t="s">
        <v>135</v>
      </c>
      <c r="O260" s="41" t="s">
        <v>175</v>
      </c>
      <c r="P260" s="42" t="s">
        <v>101</v>
      </c>
      <c r="Q260" s="41" t="s">
        <v>153</v>
      </c>
      <c r="R260" s="43">
        <v>50</v>
      </c>
      <c r="S260" s="40"/>
      <c r="T260" s="65"/>
    </row>
    <row r="261" spans="2:20" ht="21">
      <c r="B261" s="63"/>
      <c r="C261" s="58"/>
      <c r="D261" s="25" t="str">
        <f t="shared" si="13"/>
        <v>Sagittarius2°</v>
      </c>
      <c r="E261" s="26">
        <f t="shared" si="15"/>
        <v>243</v>
      </c>
      <c r="F261" s="27" t="s">
        <v>80</v>
      </c>
      <c r="G261" s="27" t="s">
        <v>178</v>
      </c>
      <c r="H261" s="28" t="s">
        <v>19</v>
      </c>
      <c r="I261" s="27" t="s">
        <v>214</v>
      </c>
      <c r="J261" s="29">
        <v>1</v>
      </c>
      <c r="K261" s="60"/>
      <c r="L261" s="25" t="str">
        <f t="shared" si="14"/>
        <v>Gemini2°</v>
      </c>
      <c r="M261" s="53">
        <f t="shared" si="12"/>
        <v>298</v>
      </c>
      <c r="N261" s="41" t="s">
        <v>135</v>
      </c>
      <c r="O261" s="41" t="s">
        <v>177</v>
      </c>
      <c r="P261" s="42" t="s">
        <v>100</v>
      </c>
      <c r="Q261" s="41" t="s">
        <v>152</v>
      </c>
      <c r="R261" s="43">
        <v>40</v>
      </c>
      <c r="S261" s="40"/>
      <c r="T261" s="65"/>
    </row>
    <row r="262" spans="2:20" ht="21">
      <c r="B262" s="63"/>
      <c r="C262" s="58"/>
      <c r="D262" s="25" t="str">
        <f t="shared" si="13"/>
        <v>Sagittarius3°</v>
      </c>
      <c r="E262" s="26">
        <f t="shared" si="15"/>
        <v>244</v>
      </c>
      <c r="F262" s="27" t="s">
        <v>80</v>
      </c>
      <c r="G262" s="27" t="s">
        <v>180</v>
      </c>
      <c r="H262" s="28" t="s">
        <v>27</v>
      </c>
      <c r="I262" s="27" t="s">
        <v>215</v>
      </c>
      <c r="J262" s="29">
        <v>2</v>
      </c>
      <c r="K262" s="60"/>
      <c r="L262" s="25" t="str">
        <f t="shared" si="14"/>
        <v>Gemini3°</v>
      </c>
      <c r="M262" s="53">
        <f t="shared" si="12"/>
        <v>297</v>
      </c>
      <c r="N262" s="41" t="s">
        <v>135</v>
      </c>
      <c r="O262" s="41" t="s">
        <v>179</v>
      </c>
      <c r="P262" s="42" t="s">
        <v>233</v>
      </c>
      <c r="Q262" s="41" t="s">
        <v>151</v>
      </c>
      <c r="R262" s="43">
        <v>30</v>
      </c>
      <c r="S262" s="40"/>
      <c r="T262" s="65"/>
    </row>
    <row r="263" spans="2:20" ht="21">
      <c r="B263" s="63"/>
      <c r="C263" s="58"/>
      <c r="D263" s="25" t="str">
        <f t="shared" si="13"/>
        <v>Sagittarius4°</v>
      </c>
      <c r="E263" s="26">
        <f t="shared" si="15"/>
        <v>245</v>
      </c>
      <c r="F263" s="27" t="s">
        <v>80</v>
      </c>
      <c r="G263" s="27" t="s">
        <v>182</v>
      </c>
      <c r="H263" s="28" t="s">
        <v>28</v>
      </c>
      <c r="I263" s="27" t="s">
        <v>216</v>
      </c>
      <c r="J263" s="29">
        <v>3</v>
      </c>
      <c r="K263" s="60"/>
      <c r="L263" s="25" t="str">
        <f t="shared" si="14"/>
        <v>Gemini4°</v>
      </c>
      <c r="M263" s="53">
        <f t="shared" si="12"/>
        <v>296</v>
      </c>
      <c r="N263" s="41" t="s">
        <v>135</v>
      </c>
      <c r="O263" s="41" t="s">
        <v>181</v>
      </c>
      <c r="P263" s="42" t="s">
        <v>232</v>
      </c>
      <c r="Q263" s="41" t="s">
        <v>150</v>
      </c>
      <c r="R263" s="43">
        <v>20</v>
      </c>
      <c r="S263" s="40"/>
      <c r="T263" s="65"/>
    </row>
    <row r="264" spans="2:20" ht="21">
      <c r="B264" s="63"/>
      <c r="C264" s="58"/>
      <c r="D264" s="25" t="str">
        <f t="shared" si="13"/>
        <v>Sagittarius5°</v>
      </c>
      <c r="E264" s="26">
        <f t="shared" si="15"/>
        <v>246</v>
      </c>
      <c r="F264" s="27" t="s">
        <v>80</v>
      </c>
      <c r="G264" s="27" t="s">
        <v>184</v>
      </c>
      <c r="H264" s="28" t="s">
        <v>29</v>
      </c>
      <c r="I264" s="27" t="s">
        <v>217</v>
      </c>
      <c r="J264" s="29">
        <v>4</v>
      </c>
      <c r="K264" s="60"/>
      <c r="L264" s="25" t="str">
        <f t="shared" si="14"/>
        <v>Gemini5°</v>
      </c>
      <c r="M264" s="53">
        <f t="shared" si="12"/>
        <v>295</v>
      </c>
      <c r="N264" s="41" t="s">
        <v>135</v>
      </c>
      <c r="O264" s="41" t="s">
        <v>183</v>
      </c>
      <c r="P264" s="42" t="s">
        <v>99</v>
      </c>
      <c r="Q264" s="41" t="s">
        <v>149</v>
      </c>
      <c r="R264" s="43">
        <v>10</v>
      </c>
      <c r="S264" s="40"/>
      <c r="T264" s="65"/>
    </row>
    <row r="265" spans="2:20" ht="21">
      <c r="B265" s="63"/>
      <c r="C265" s="58"/>
      <c r="D265" s="25" t="str">
        <f t="shared" si="13"/>
        <v>Sagittarius6°</v>
      </c>
      <c r="E265" s="26">
        <f t="shared" si="15"/>
        <v>247</v>
      </c>
      <c r="F265" s="27" t="s">
        <v>80</v>
      </c>
      <c r="G265" s="27" t="s">
        <v>186</v>
      </c>
      <c r="H265" s="28" t="s">
        <v>24</v>
      </c>
      <c r="I265" s="27" t="s">
        <v>218</v>
      </c>
      <c r="J265" s="29">
        <v>5</v>
      </c>
      <c r="K265" s="60"/>
      <c r="L265" s="25" t="str">
        <f t="shared" si="14"/>
        <v>Gemini6°</v>
      </c>
      <c r="M265" s="53">
        <f t="shared" ref="M265:M328" si="16">M264-1</f>
        <v>294</v>
      </c>
      <c r="N265" s="41" t="s">
        <v>135</v>
      </c>
      <c r="O265" s="41" t="s">
        <v>185</v>
      </c>
      <c r="P265" s="42" t="s">
        <v>98</v>
      </c>
      <c r="Q265" s="41" t="s">
        <v>148</v>
      </c>
      <c r="R265" s="43">
        <v>9</v>
      </c>
      <c r="S265" s="40"/>
      <c r="T265" s="65"/>
    </row>
    <row r="266" spans="2:20" ht="21">
      <c r="B266" s="63"/>
      <c r="C266" s="58"/>
      <c r="D266" s="25" t="str">
        <f t="shared" si="13"/>
        <v>Sagittarius7°</v>
      </c>
      <c r="E266" s="26">
        <f t="shared" si="15"/>
        <v>248</v>
      </c>
      <c r="F266" s="27" t="s">
        <v>80</v>
      </c>
      <c r="G266" s="27" t="s">
        <v>188</v>
      </c>
      <c r="H266" s="28" t="s">
        <v>26</v>
      </c>
      <c r="I266" s="27" t="s">
        <v>219</v>
      </c>
      <c r="J266" s="29">
        <v>6</v>
      </c>
      <c r="K266" s="60"/>
      <c r="L266" s="25" t="str">
        <f t="shared" si="14"/>
        <v>Gemini7°</v>
      </c>
      <c r="M266" s="53">
        <f t="shared" si="16"/>
        <v>293</v>
      </c>
      <c r="N266" s="41" t="s">
        <v>135</v>
      </c>
      <c r="O266" s="41" t="s">
        <v>187</v>
      </c>
      <c r="P266" s="42" t="s">
        <v>32</v>
      </c>
      <c r="Q266" s="41" t="s">
        <v>147</v>
      </c>
      <c r="R266" s="43">
        <v>8</v>
      </c>
      <c r="S266" s="40"/>
      <c r="T266" s="65"/>
    </row>
    <row r="267" spans="2:20" ht="21">
      <c r="B267" s="63"/>
      <c r="C267" s="58"/>
      <c r="D267" s="25" t="str">
        <f t="shared" si="13"/>
        <v>Sagittarius8°</v>
      </c>
      <c r="E267" s="26">
        <f t="shared" si="15"/>
        <v>249</v>
      </c>
      <c r="F267" s="27" t="s">
        <v>80</v>
      </c>
      <c r="G267" s="27" t="s">
        <v>190</v>
      </c>
      <c r="H267" s="28" t="s">
        <v>31</v>
      </c>
      <c r="I267" s="27" t="s">
        <v>220</v>
      </c>
      <c r="J267" s="29">
        <v>7</v>
      </c>
      <c r="K267" s="60"/>
      <c r="L267" s="25" t="str">
        <f t="shared" si="14"/>
        <v>Gemini8°</v>
      </c>
      <c r="M267" s="53">
        <f t="shared" si="16"/>
        <v>292</v>
      </c>
      <c r="N267" s="41" t="s">
        <v>135</v>
      </c>
      <c r="O267" s="41" t="s">
        <v>189</v>
      </c>
      <c r="P267" s="42" t="s">
        <v>30</v>
      </c>
      <c r="Q267" s="41" t="s">
        <v>146</v>
      </c>
      <c r="R267" s="43">
        <v>7</v>
      </c>
      <c r="S267" s="40"/>
      <c r="T267" s="65"/>
    </row>
    <row r="268" spans="2:20" ht="21">
      <c r="B268" s="63"/>
      <c r="C268" s="58"/>
      <c r="D268" s="25" t="str">
        <f t="shared" si="13"/>
        <v>Sagittarius9°</v>
      </c>
      <c r="E268" s="26">
        <f t="shared" si="15"/>
        <v>250</v>
      </c>
      <c r="F268" s="27" t="s">
        <v>80</v>
      </c>
      <c r="G268" s="27" t="s">
        <v>192</v>
      </c>
      <c r="H268" s="28" t="s">
        <v>33</v>
      </c>
      <c r="I268" s="27" t="s">
        <v>221</v>
      </c>
      <c r="J268" s="29">
        <v>8</v>
      </c>
      <c r="K268" s="60"/>
      <c r="L268" s="25" t="str">
        <f t="shared" si="14"/>
        <v>Gemini9°</v>
      </c>
      <c r="M268" s="53">
        <f t="shared" si="16"/>
        <v>291</v>
      </c>
      <c r="N268" s="41" t="s">
        <v>135</v>
      </c>
      <c r="O268" s="41" t="s">
        <v>191</v>
      </c>
      <c r="P268" s="42" t="s">
        <v>25</v>
      </c>
      <c r="Q268" s="41" t="s">
        <v>145</v>
      </c>
      <c r="R268" s="43">
        <v>6</v>
      </c>
      <c r="S268" s="40"/>
      <c r="T268" s="65"/>
    </row>
    <row r="269" spans="2:20" ht="21">
      <c r="B269" s="63"/>
      <c r="C269" s="58"/>
      <c r="D269" s="25" t="str">
        <f t="shared" si="13"/>
        <v>Sagittarius10°</v>
      </c>
      <c r="E269" s="26">
        <f t="shared" si="15"/>
        <v>251</v>
      </c>
      <c r="F269" s="27" t="s">
        <v>80</v>
      </c>
      <c r="G269" s="27" t="s">
        <v>194</v>
      </c>
      <c r="H269" s="28" t="s">
        <v>235</v>
      </c>
      <c r="I269" s="27" t="s">
        <v>222</v>
      </c>
      <c r="J269" s="29">
        <v>9</v>
      </c>
      <c r="K269" s="60"/>
      <c r="L269" s="25" t="str">
        <f t="shared" si="14"/>
        <v>Gemini10°</v>
      </c>
      <c r="M269" s="53">
        <f t="shared" si="16"/>
        <v>290</v>
      </c>
      <c r="N269" s="41" t="s">
        <v>135</v>
      </c>
      <c r="O269" s="41" t="s">
        <v>193</v>
      </c>
      <c r="P269" s="42" t="s">
        <v>23</v>
      </c>
      <c r="Q269" s="41" t="s">
        <v>144</v>
      </c>
      <c r="R269" s="43">
        <v>5</v>
      </c>
      <c r="S269" s="40"/>
      <c r="T269" s="65"/>
    </row>
    <row r="270" spans="2:20" ht="21">
      <c r="B270" s="63"/>
      <c r="C270" s="58"/>
      <c r="D270" s="25" t="str">
        <f t="shared" si="13"/>
        <v>Sagittarius11°</v>
      </c>
      <c r="E270" s="26">
        <f t="shared" si="15"/>
        <v>252</v>
      </c>
      <c r="F270" s="27" t="s">
        <v>80</v>
      </c>
      <c r="G270" s="27" t="s">
        <v>196</v>
      </c>
      <c r="H270" s="28" t="s">
        <v>35</v>
      </c>
      <c r="I270" s="27" t="s">
        <v>223</v>
      </c>
      <c r="J270" s="29">
        <v>10</v>
      </c>
      <c r="K270" s="60"/>
      <c r="L270" s="25" t="str">
        <f t="shared" si="14"/>
        <v>Gemini11°</v>
      </c>
      <c r="M270" s="53">
        <f t="shared" si="16"/>
        <v>289</v>
      </c>
      <c r="N270" s="41" t="s">
        <v>135</v>
      </c>
      <c r="O270" s="41" t="s">
        <v>195</v>
      </c>
      <c r="P270" s="42" t="s">
        <v>22</v>
      </c>
      <c r="Q270" s="41" t="s">
        <v>143</v>
      </c>
      <c r="R270" s="43">
        <v>4</v>
      </c>
      <c r="S270" s="40"/>
      <c r="T270" s="65"/>
    </row>
    <row r="271" spans="2:20" ht="21">
      <c r="B271" s="63"/>
      <c r="C271" s="58"/>
      <c r="D271" s="25" t="str">
        <f t="shared" si="13"/>
        <v>Sagittarius12°</v>
      </c>
      <c r="E271" s="26">
        <f t="shared" si="15"/>
        <v>253</v>
      </c>
      <c r="F271" s="27" t="s">
        <v>80</v>
      </c>
      <c r="G271" s="27" t="s">
        <v>198</v>
      </c>
      <c r="H271" s="28" t="s">
        <v>36</v>
      </c>
      <c r="I271" s="27" t="s">
        <v>224</v>
      </c>
      <c r="J271" s="29">
        <v>20</v>
      </c>
      <c r="K271" s="60"/>
      <c r="L271" s="25" t="str">
        <f t="shared" si="14"/>
        <v>Gemini12°</v>
      </c>
      <c r="M271" s="53">
        <f t="shared" si="16"/>
        <v>288</v>
      </c>
      <c r="N271" s="41" t="s">
        <v>135</v>
      </c>
      <c r="O271" s="41" t="s">
        <v>197</v>
      </c>
      <c r="P271" s="42" t="s">
        <v>21</v>
      </c>
      <c r="Q271" s="41" t="s">
        <v>142</v>
      </c>
      <c r="R271" s="43">
        <v>3</v>
      </c>
      <c r="S271" s="40"/>
      <c r="T271" s="65"/>
    </row>
    <row r="272" spans="2:20" ht="21">
      <c r="B272" s="63"/>
      <c r="C272" s="58"/>
      <c r="D272" s="25" t="str">
        <f t="shared" si="13"/>
        <v>Sagittarius13°</v>
      </c>
      <c r="E272" s="26">
        <f t="shared" si="15"/>
        <v>254</v>
      </c>
      <c r="F272" s="27" t="s">
        <v>80</v>
      </c>
      <c r="G272" s="27" t="s">
        <v>200</v>
      </c>
      <c r="H272" s="28" t="s">
        <v>37</v>
      </c>
      <c r="I272" s="27" t="s">
        <v>225</v>
      </c>
      <c r="J272" s="29">
        <v>30</v>
      </c>
      <c r="K272" s="60"/>
      <c r="L272" s="25" t="str">
        <f t="shared" si="14"/>
        <v>Gemini13°</v>
      </c>
      <c r="M272" s="53">
        <f t="shared" si="16"/>
        <v>287</v>
      </c>
      <c r="N272" s="41" t="s">
        <v>135</v>
      </c>
      <c r="O272" s="41" t="s">
        <v>199</v>
      </c>
      <c r="P272" s="42" t="s">
        <v>20</v>
      </c>
      <c r="Q272" s="41" t="s">
        <v>141</v>
      </c>
      <c r="R272" s="43">
        <v>2</v>
      </c>
      <c r="S272" s="40"/>
      <c r="T272" s="65"/>
    </row>
    <row r="273" spans="2:20" ht="21">
      <c r="B273" s="63"/>
      <c r="C273" s="58"/>
      <c r="D273" s="25" t="str">
        <f t="shared" si="13"/>
        <v>Sagittarius14°</v>
      </c>
      <c r="E273" s="26">
        <f t="shared" si="15"/>
        <v>255</v>
      </c>
      <c r="F273" s="27" t="s">
        <v>80</v>
      </c>
      <c r="G273" s="27" t="s">
        <v>202</v>
      </c>
      <c r="H273" s="28" t="s">
        <v>38</v>
      </c>
      <c r="I273" s="27" t="s">
        <v>226</v>
      </c>
      <c r="J273" s="29">
        <v>40</v>
      </c>
      <c r="K273" s="60"/>
      <c r="L273" s="25" t="str">
        <f t="shared" si="14"/>
        <v>Gemini14°</v>
      </c>
      <c r="M273" s="53">
        <f t="shared" si="16"/>
        <v>286</v>
      </c>
      <c r="N273" s="41" t="s">
        <v>135</v>
      </c>
      <c r="O273" s="41" t="s">
        <v>201</v>
      </c>
      <c r="P273" s="42" t="s">
        <v>18</v>
      </c>
      <c r="Q273" s="41" t="s">
        <v>140</v>
      </c>
      <c r="R273" s="43">
        <v>1</v>
      </c>
      <c r="S273" s="40"/>
      <c r="T273" s="65"/>
    </row>
    <row r="274" spans="2:20" ht="21">
      <c r="B274" s="63"/>
      <c r="C274" s="58"/>
      <c r="D274" s="25" t="str">
        <f t="shared" si="13"/>
        <v>Sagittarius15°</v>
      </c>
      <c r="E274" s="26">
        <f t="shared" si="15"/>
        <v>256</v>
      </c>
      <c r="F274" s="27" t="s">
        <v>80</v>
      </c>
      <c r="G274" s="27" t="s">
        <v>204</v>
      </c>
      <c r="H274" s="28" t="s">
        <v>39</v>
      </c>
      <c r="I274" s="27" t="s">
        <v>227</v>
      </c>
      <c r="J274" s="29">
        <v>50</v>
      </c>
      <c r="K274" s="60"/>
      <c r="L274" s="25" t="str">
        <f t="shared" si="14"/>
        <v>Gemini15°</v>
      </c>
      <c r="M274" s="53">
        <f t="shared" si="16"/>
        <v>285</v>
      </c>
      <c r="N274" s="41" t="s">
        <v>135</v>
      </c>
      <c r="O274" s="41" t="s">
        <v>203</v>
      </c>
      <c r="P274" s="42" t="s">
        <v>107</v>
      </c>
      <c r="Q274" s="41" t="s">
        <v>161</v>
      </c>
      <c r="R274" s="43">
        <v>400</v>
      </c>
      <c r="S274" s="40"/>
      <c r="T274" s="65"/>
    </row>
    <row r="275" spans="2:20" ht="21">
      <c r="B275" s="63"/>
      <c r="C275" s="58"/>
      <c r="D275" s="25" t="str">
        <f t="shared" ref="D275:D338" si="17">F275&amp;G275</f>
        <v>Sagittarius16°</v>
      </c>
      <c r="E275" s="26">
        <f t="shared" si="15"/>
        <v>257</v>
      </c>
      <c r="F275" s="27" t="s">
        <v>80</v>
      </c>
      <c r="G275" s="27" t="s">
        <v>206</v>
      </c>
      <c r="H275" s="28" t="s">
        <v>40</v>
      </c>
      <c r="I275" s="27" t="s">
        <v>228</v>
      </c>
      <c r="J275" s="29">
        <v>60</v>
      </c>
      <c r="K275" s="60"/>
      <c r="L275" s="25" t="str">
        <f t="shared" ref="L275:L338" si="18">N275&amp;O275</f>
        <v>Gemini16°</v>
      </c>
      <c r="M275" s="53">
        <f t="shared" si="16"/>
        <v>284</v>
      </c>
      <c r="N275" s="41" t="s">
        <v>135</v>
      </c>
      <c r="O275" s="41" t="s">
        <v>205</v>
      </c>
      <c r="P275" s="42" t="s">
        <v>106</v>
      </c>
      <c r="Q275" s="41" t="s">
        <v>160</v>
      </c>
      <c r="R275" s="43">
        <v>300</v>
      </c>
      <c r="S275" s="40"/>
      <c r="T275" s="65"/>
    </row>
    <row r="276" spans="2:20" ht="21">
      <c r="B276" s="63"/>
      <c r="C276" s="58"/>
      <c r="D276" s="25" t="str">
        <f t="shared" si="17"/>
        <v>Sagittarius17°</v>
      </c>
      <c r="E276" s="26">
        <f t="shared" si="15"/>
        <v>258</v>
      </c>
      <c r="F276" s="27" t="s">
        <v>80</v>
      </c>
      <c r="G276" s="27" t="s">
        <v>208</v>
      </c>
      <c r="H276" s="28" t="s">
        <v>45</v>
      </c>
      <c r="I276" s="27" t="s">
        <v>168</v>
      </c>
      <c r="J276" s="29">
        <v>70</v>
      </c>
      <c r="K276" s="60"/>
      <c r="L276" s="25" t="str">
        <f t="shared" si="18"/>
        <v>Gemini17°</v>
      </c>
      <c r="M276" s="53">
        <f t="shared" si="16"/>
        <v>283</v>
      </c>
      <c r="N276" s="41" t="s">
        <v>135</v>
      </c>
      <c r="O276" s="41" t="s">
        <v>207</v>
      </c>
      <c r="P276" s="42" t="s">
        <v>231</v>
      </c>
      <c r="Q276" s="41" t="s">
        <v>159</v>
      </c>
      <c r="R276" s="43">
        <v>200</v>
      </c>
      <c r="S276" s="40"/>
      <c r="T276" s="65"/>
    </row>
    <row r="277" spans="2:20" ht="21">
      <c r="B277" s="63"/>
      <c r="C277" s="58"/>
      <c r="D277" s="25" t="str">
        <f t="shared" si="17"/>
        <v>Sagittarius18°</v>
      </c>
      <c r="E277" s="26">
        <f t="shared" si="15"/>
        <v>259</v>
      </c>
      <c r="F277" s="27" t="s">
        <v>80</v>
      </c>
      <c r="G277" s="27" t="s">
        <v>210</v>
      </c>
      <c r="H277" s="28" t="s">
        <v>46</v>
      </c>
      <c r="I277" s="27" t="s">
        <v>169</v>
      </c>
      <c r="J277" s="29">
        <v>80</v>
      </c>
      <c r="K277" s="60"/>
      <c r="L277" s="25" t="str">
        <f t="shared" si="18"/>
        <v>Gemini18°</v>
      </c>
      <c r="M277" s="53">
        <f t="shared" si="16"/>
        <v>282</v>
      </c>
      <c r="N277" s="41" t="s">
        <v>135</v>
      </c>
      <c r="O277" s="41" t="s">
        <v>209</v>
      </c>
      <c r="P277" s="42" t="s">
        <v>234</v>
      </c>
      <c r="Q277" s="41" t="s">
        <v>158</v>
      </c>
      <c r="R277" s="43">
        <v>100</v>
      </c>
      <c r="S277" s="40"/>
      <c r="T277" s="65"/>
    </row>
    <row r="278" spans="2:20" ht="21">
      <c r="B278" s="63"/>
      <c r="C278" s="58"/>
      <c r="D278" s="25" t="str">
        <f t="shared" si="17"/>
        <v>Sagittarius19°</v>
      </c>
      <c r="E278" s="26">
        <f t="shared" ref="E278:E341" si="19">E277+1</f>
        <v>260</v>
      </c>
      <c r="F278" s="27" t="s">
        <v>80</v>
      </c>
      <c r="G278" s="27" t="s">
        <v>212</v>
      </c>
      <c r="H278" s="28" t="s">
        <v>44</v>
      </c>
      <c r="I278" s="27" t="s">
        <v>170</v>
      </c>
      <c r="J278" s="29">
        <v>90</v>
      </c>
      <c r="K278" s="60"/>
      <c r="L278" s="25" t="str">
        <f t="shared" si="18"/>
        <v>Gemini19°</v>
      </c>
      <c r="M278" s="53">
        <f t="shared" si="16"/>
        <v>281</v>
      </c>
      <c r="N278" s="41" t="s">
        <v>135</v>
      </c>
      <c r="O278" s="41" t="s">
        <v>211</v>
      </c>
      <c r="P278" s="42" t="s">
        <v>105</v>
      </c>
      <c r="Q278" s="41" t="s">
        <v>157</v>
      </c>
      <c r="R278" s="43">
        <v>90</v>
      </c>
      <c r="S278" s="40"/>
      <c r="T278" s="65"/>
    </row>
    <row r="279" spans="2:20" ht="21">
      <c r="B279" s="63"/>
      <c r="C279" s="58"/>
      <c r="D279" s="25" t="str">
        <f t="shared" si="17"/>
        <v>Sagittarius20°</v>
      </c>
      <c r="E279" s="26">
        <f t="shared" si="19"/>
        <v>261</v>
      </c>
      <c r="F279" s="27" t="s">
        <v>80</v>
      </c>
      <c r="G279" s="27" t="s">
        <v>53</v>
      </c>
      <c r="H279" s="28" t="s">
        <v>41</v>
      </c>
      <c r="I279" s="27" t="s">
        <v>171</v>
      </c>
      <c r="J279" s="29">
        <v>100</v>
      </c>
      <c r="K279" s="60"/>
      <c r="L279" s="25" t="str">
        <f t="shared" si="18"/>
        <v>Gemini20°</v>
      </c>
      <c r="M279" s="53">
        <f t="shared" si="16"/>
        <v>280</v>
      </c>
      <c r="N279" s="41" t="s">
        <v>135</v>
      </c>
      <c r="O279" s="41" t="s">
        <v>213</v>
      </c>
      <c r="P279" s="42" t="s">
        <v>104</v>
      </c>
      <c r="Q279" s="41" t="s">
        <v>156</v>
      </c>
      <c r="R279" s="43">
        <v>80</v>
      </c>
      <c r="S279" s="40"/>
      <c r="T279" s="65"/>
    </row>
    <row r="280" spans="2:20" ht="21">
      <c r="B280" s="63"/>
      <c r="C280" s="58"/>
      <c r="D280" s="25" t="str">
        <f t="shared" si="17"/>
        <v>Sagittarius21°</v>
      </c>
      <c r="E280" s="26">
        <f t="shared" si="19"/>
        <v>262</v>
      </c>
      <c r="F280" s="27" t="s">
        <v>80</v>
      </c>
      <c r="G280" s="27" t="s">
        <v>55</v>
      </c>
      <c r="H280" s="28" t="s">
        <v>42</v>
      </c>
      <c r="I280" s="27" t="s">
        <v>172</v>
      </c>
      <c r="J280" s="29">
        <v>200</v>
      </c>
      <c r="K280" s="60"/>
      <c r="L280" s="25" t="str">
        <f t="shared" si="18"/>
        <v>Gemini21°</v>
      </c>
      <c r="M280" s="53">
        <f t="shared" si="16"/>
        <v>279</v>
      </c>
      <c r="N280" s="41" t="s">
        <v>135</v>
      </c>
      <c r="O280" s="41" t="s">
        <v>54</v>
      </c>
      <c r="P280" s="42" t="s">
        <v>103</v>
      </c>
      <c r="Q280" s="41" t="s">
        <v>155</v>
      </c>
      <c r="R280" s="43">
        <v>70</v>
      </c>
      <c r="S280" s="40"/>
      <c r="T280" s="65"/>
    </row>
    <row r="281" spans="2:20" ht="21">
      <c r="B281" s="63"/>
      <c r="C281" s="58"/>
      <c r="D281" s="25" t="str">
        <f t="shared" si="17"/>
        <v>Sagittarius22°</v>
      </c>
      <c r="E281" s="26">
        <f t="shared" si="19"/>
        <v>263</v>
      </c>
      <c r="F281" s="27" t="s">
        <v>80</v>
      </c>
      <c r="G281" s="27" t="s">
        <v>57</v>
      </c>
      <c r="H281" s="28" t="s">
        <v>43</v>
      </c>
      <c r="I281" s="27" t="s">
        <v>173</v>
      </c>
      <c r="J281" s="29">
        <v>300</v>
      </c>
      <c r="K281" s="60"/>
      <c r="L281" s="25" t="str">
        <f t="shared" si="18"/>
        <v>Gemini22°</v>
      </c>
      <c r="M281" s="53">
        <f t="shared" si="16"/>
        <v>278</v>
      </c>
      <c r="N281" s="41" t="s">
        <v>135</v>
      </c>
      <c r="O281" s="41" t="s">
        <v>56</v>
      </c>
      <c r="P281" s="42" t="s">
        <v>102</v>
      </c>
      <c r="Q281" s="41" t="s">
        <v>154</v>
      </c>
      <c r="R281" s="43">
        <v>60</v>
      </c>
      <c r="S281" s="40"/>
      <c r="T281" s="65"/>
    </row>
    <row r="282" spans="2:20" ht="21">
      <c r="B282" s="63"/>
      <c r="C282" s="58"/>
      <c r="D282" s="25" t="str">
        <f t="shared" si="17"/>
        <v>Sagittarius23°</v>
      </c>
      <c r="E282" s="26">
        <f t="shared" si="19"/>
        <v>264</v>
      </c>
      <c r="F282" s="27" t="s">
        <v>80</v>
      </c>
      <c r="G282" s="27" t="s">
        <v>59</v>
      </c>
      <c r="H282" s="28" t="s">
        <v>34</v>
      </c>
      <c r="I282" s="27" t="s">
        <v>174</v>
      </c>
      <c r="J282" s="29">
        <v>400</v>
      </c>
      <c r="K282" s="60"/>
      <c r="L282" s="25" t="str">
        <f t="shared" si="18"/>
        <v>Gemini23°</v>
      </c>
      <c r="M282" s="53">
        <f t="shared" si="16"/>
        <v>277</v>
      </c>
      <c r="N282" s="41" t="s">
        <v>135</v>
      </c>
      <c r="O282" s="41" t="s">
        <v>58</v>
      </c>
      <c r="P282" s="42" t="s">
        <v>101</v>
      </c>
      <c r="Q282" s="41" t="s">
        <v>153</v>
      </c>
      <c r="R282" s="43">
        <v>50</v>
      </c>
      <c r="S282" s="40"/>
      <c r="T282" s="65"/>
    </row>
    <row r="283" spans="2:20" ht="21">
      <c r="B283" s="63"/>
      <c r="C283" s="58"/>
      <c r="D283" s="25" t="str">
        <f t="shared" si="17"/>
        <v>Sagittarius24°</v>
      </c>
      <c r="E283" s="26">
        <f t="shared" si="19"/>
        <v>265</v>
      </c>
      <c r="F283" s="27" t="s">
        <v>80</v>
      </c>
      <c r="G283" s="27" t="s">
        <v>61</v>
      </c>
      <c r="H283" s="28" t="s">
        <v>19</v>
      </c>
      <c r="I283" s="27" t="s">
        <v>214</v>
      </c>
      <c r="J283" s="29">
        <v>1</v>
      </c>
      <c r="K283" s="60"/>
      <c r="L283" s="25" t="str">
        <f t="shared" si="18"/>
        <v>Gemini24°</v>
      </c>
      <c r="M283" s="53">
        <f t="shared" si="16"/>
        <v>276</v>
      </c>
      <c r="N283" s="41" t="s">
        <v>135</v>
      </c>
      <c r="O283" s="41" t="s">
        <v>60</v>
      </c>
      <c r="P283" s="42" t="s">
        <v>100</v>
      </c>
      <c r="Q283" s="41" t="s">
        <v>152</v>
      </c>
      <c r="R283" s="43">
        <v>40</v>
      </c>
      <c r="S283" s="40"/>
      <c r="T283" s="65"/>
    </row>
    <row r="284" spans="2:20" ht="21">
      <c r="B284" s="63"/>
      <c r="C284" s="58"/>
      <c r="D284" s="25" t="str">
        <f t="shared" si="17"/>
        <v>Sagittarius25°</v>
      </c>
      <c r="E284" s="26">
        <f t="shared" si="19"/>
        <v>266</v>
      </c>
      <c r="F284" s="27" t="s">
        <v>80</v>
      </c>
      <c r="G284" s="27" t="s">
        <v>63</v>
      </c>
      <c r="H284" s="28" t="s">
        <v>27</v>
      </c>
      <c r="I284" s="27" t="s">
        <v>215</v>
      </c>
      <c r="J284" s="29">
        <v>2</v>
      </c>
      <c r="K284" s="60"/>
      <c r="L284" s="25" t="str">
        <f t="shared" si="18"/>
        <v>Gemini25°</v>
      </c>
      <c r="M284" s="53">
        <f t="shared" si="16"/>
        <v>275</v>
      </c>
      <c r="N284" s="41" t="s">
        <v>135</v>
      </c>
      <c r="O284" s="41" t="s">
        <v>62</v>
      </c>
      <c r="P284" s="42" t="s">
        <v>233</v>
      </c>
      <c r="Q284" s="41" t="s">
        <v>151</v>
      </c>
      <c r="R284" s="43">
        <v>30</v>
      </c>
      <c r="S284" s="40"/>
      <c r="T284" s="65"/>
    </row>
    <row r="285" spans="2:20" ht="21">
      <c r="B285" s="63"/>
      <c r="C285" s="58"/>
      <c r="D285" s="25" t="str">
        <f t="shared" si="17"/>
        <v>Sagittarius26°</v>
      </c>
      <c r="E285" s="26">
        <f t="shared" si="19"/>
        <v>267</v>
      </c>
      <c r="F285" s="27" t="s">
        <v>80</v>
      </c>
      <c r="G285" s="27" t="s">
        <v>65</v>
      </c>
      <c r="H285" s="28" t="s">
        <v>28</v>
      </c>
      <c r="I285" s="27" t="s">
        <v>216</v>
      </c>
      <c r="J285" s="29">
        <v>3</v>
      </c>
      <c r="K285" s="60"/>
      <c r="L285" s="25" t="str">
        <f t="shared" si="18"/>
        <v>Gemini26°</v>
      </c>
      <c r="M285" s="53">
        <f t="shared" si="16"/>
        <v>274</v>
      </c>
      <c r="N285" s="41" t="s">
        <v>135</v>
      </c>
      <c r="O285" s="41" t="s">
        <v>64</v>
      </c>
      <c r="P285" s="42" t="s">
        <v>232</v>
      </c>
      <c r="Q285" s="41" t="s">
        <v>150</v>
      </c>
      <c r="R285" s="43">
        <v>20</v>
      </c>
      <c r="S285" s="40"/>
      <c r="T285" s="65"/>
    </row>
    <row r="286" spans="2:20" ht="21">
      <c r="B286" s="63"/>
      <c r="C286" s="58"/>
      <c r="D286" s="25" t="str">
        <f t="shared" si="17"/>
        <v>Sagittarius27°</v>
      </c>
      <c r="E286" s="26">
        <f t="shared" si="19"/>
        <v>268</v>
      </c>
      <c r="F286" s="27" t="s">
        <v>80</v>
      </c>
      <c r="G286" s="27" t="s">
        <v>67</v>
      </c>
      <c r="H286" s="28" t="s">
        <v>29</v>
      </c>
      <c r="I286" s="27" t="s">
        <v>217</v>
      </c>
      <c r="J286" s="29">
        <v>4</v>
      </c>
      <c r="K286" s="60"/>
      <c r="L286" s="25" t="str">
        <f t="shared" si="18"/>
        <v>Gemini27°</v>
      </c>
      <c r="M286" s="53">
        <f t="shared" si="16"/>
        <v>273</v>
      </c>
      <c r="N286" s="41" t="s">
        <v>135</v>
      </c>
      <c r="O286" s="41" t="s">
        <v>66</v>
      </c>
      <c r="P286" s="42" t="s">
        <v>99</v>
      </c>
      <c r="Q286" s="41" t="s">
        <v>149</v>
      </c>
      <c r="R286" s="43">
        <v>10</v>
      </c>
      <c r="S286" s="40"/>
      <c r="T286" s="65"/>
    </row>
    <row r="287" spans="2:20" ht="21">
      <c r="B287" s="63"/>
      <c r="C287" s="58"/>
      <c r="D287" s="25" t="str">
        <f t="shared" si="17"/>
        <v>Sagittarius28°</v>
      </c>
      <c r="E287" s="26">
        <f t="shared" si="19"/>
        <v>269</v>
      </c>
      <c r="F287" s="27" t="s">
        <v>80</v>
      </c>
      <c r="G287" s="27" t="s">
        <v>69</v>
      </c>
      <c r="H287" s="28" t="s">
        <v>24</v>
      </c>
      <c r="I287" s="27" t="s">
        <v>218</v>
      </c>
      <c r="J287" s="29">
        <v>5</v>
      </c>
      <c r="K287" s="60"/>
      <c r="L287" s="25" t="str">
        <f t="shared" si="18"/>
        <v>Gemini28°</v>
      </c>
      <c r="M287" s="53">
        <f t="shared" si="16"/>
        <v>272</v>
      </c>
      <c r="N287" s="41" t="s">
        <v>135</v>
      </c>
      <c r="O287" s="41" t="s">
        <v>68</v>
      </c>
      <c r="P287" s="42" t="s">
        <v>98</v>
      </c>
      <c r="Q287" s="41" t="s">
        <v>148</v>
      </c>
      <c r="R287" s="43">
        <v>9</v>
      </c>
      <c r="S287" s="40"/>
      <c r="T287" s="65"/>
    </row>
    <row r="288" spans="2:20" ht="21">
      <c r="B288" s="63"/>
      <c r="C288" s="58"/>
      <c r="D288" s="25" t="str">
        <f t="shared" si="17"/>
        <v>Sagittarius29°</v>
      </c>
      <c r="E288" s="26">
        <f t="shared" si="19"/>
        <v>270</v>
      </c>
      <c r="F288" s="27" t="s">
        <v>80</v>
      </c>
      <c r="G288" s="27" t="s">
        <v>71</v>
      </c>
      <c r="H288" s="28" t="s">
        <v>26</v>
      </c>
      <c r="I288" s="27" t="s">
        <v>219</v>
      </c>
      <c r="J288" s="29">
        <v>6</v>
      </c>
      <c r="K288" s="60"/>
      <c r="L288" s="25" t="str">
        <f t="shared" si="18"/>
        <v>Gemini29°</v>
      </c>
      <c r="M288" s="53">
        <f t="shared" si="16"/>
        <v>271</v>
      </c>
      <c r="N288" s="41" t="s">
        <v>135</v>
      </c>
      <c r="O288" s="41" t="s">
        <v>70</v>
      </c>
      <c r="P288" s="42" t="s">
        <v>32</v>
      </c>
      <c r="Q288" s="41" t="s">
        <v>147</v>
      </c>
      <c r="R288" s="43">
        <v>8</v>
      </c>
      <c r="S288" s="40"/>
      <c r="T288" s="65"/>
    </row>
    <row r="289" spans="2:20" ht="21">
      <c r="B289" s="63"/>
      <c r="C289" s="58"/>
      <c r="D289" s="25" t="str">
        <f t="shared" si="17"/>
        <v>Capricorn0°</v>
      </c>
      <c r="E289" s="26">
        <f t="shared" si="19"/>
        <v>271</v>
      </c>
      <c r="F289" s="27" t="s">
        <v>4</v>
      </c>
      <c r="G289" s="27" t="s">
        <v>237</v>
      </c>
      <c r="H289" s="28" t="s">
        <v>31</v>
      </c>
      <c r="I289" s="27" t="s">
        <v>220</v>
      </c>
      <c r="J289" s="29">
        <v>7</v>
      </c>
      <c r="K289" s="60"/>
      <c r="L289" s="25" t="str">
        <f t="shared" si="18"/>
        <v>Cancer0°</v>
      </c>
      <c r="M289" s="53">
        <f t="shared" si="16"/>
        <v>270</v>
      </c>
      <c r="N289" s="41" t="s">
        <v>94</v>
      </c>
      <c r="O289" s="41" t="s">
        <v>51</v>
      </c>
      <c r="P289" s="42" t="s">
        <v>30</v>
      </c>
      <c r="Q289" s="41" t="s">
        <v>146</v>
      </c>
      <c r="R289" s="43">
        <v>7</v>
      </c>
      <c r="S289" s="40"/>
      <c r="T289" s="65"/>
    </row>
    <row r="290" spans="2:20" ht="21">
      <c r="B290" s="63"/>
      <c r="C290" s="58"/>
      <c r="D290" s="25" t="str">
        <f t="shared" si="17"/>
        <v>Capricorn1°</v>
      </c>
      <c r="E290" s="26">
        <f t="shared" si="19"/>
        <v>272</v>
      </c>
      <c r="F290" s="27" t="s">
        <v>81</v>
      </c>
      <c r="G290" s="27" t="s">
        <v>176</v>
      </c>
      <c r="H290" s="28" t="s">
        <v>33</v>
      </c>
      <c r="I290" s="27" t="s">
        <v>221</v>
      </c>
      <c r="J290" s="29">
        <v>8</v>
      </c>
      <c r="K290" s="60"/>
      <c r="L290" s="25" t="str">
        <f t="shared" si="18"/>
        <v>Cancer1°</v>
      </c>
      <c r="M290" s="53">
        <f t="shared" si="16"/>
        <v>269</v>
      </c>
      <c r="N290" s="41" t="s">
        <v>94</v>
      </c>
      <c r="O290" s="41" t="s">
        <v>175</v>
      </c>
      <c r="P290" s="42" t="s">
        <v>25</v>
      </c>
      <c r="Q290" s="41" t="s">
        <v>145</v>
      </c>
      <c r="R290" s="43">
        <v>6</v>
      </c>
      <c r="S290" s="40"/>
      <c r="T290" s="65"/>
    </row>
    <row r="291" spans="2:20" ht="21">
      <c r="B291" s="63"/>
      <c r="C291" s="58"/>
      <c r="D291" s="25" t="str">
        <f t="shared" si="17"/>
        <v>Capricorn2°</v>
      </c>
      <c r="E291" s="26">
        <f t="shared" si="19"/>
        <v>273</v>
      </c>
      <c r="F291" s="27" t="s">
        <v>81</v>
      </c>
      <c r="G291" s="27" t="s">
        <v>178</v>
      </c>
      <c r="H291" s="28" t="s">
        <v>235</v>
      </c>
      <c r="I291" s="27" t="s">
        <v>222</v>
      </c>
      <c r="J291" s="29">
        <v>9</v>
      </c>
      <c r="K291" s="60"/>
      <c r="L291" s="25" t="str">
        <f t="shared" si="18"/>
        <v>Cancer2°</v>
      </c>
      <c r="M291" s="53">
        <f t="shared" si="16"/>
        <v>268</v>
      </c>
      <c r="N291" s="41" t="s">
        <v>94</v>
      </c>
      <c r="O291" s="41" t="s">
        <v>177</v>
      </c>
      <c r="P291" s="42" t="s">
        <v>23</v>
      </c>
      <c r="Q291" s="41" t="s">
        <v>144</v>
      </c>
      <c r="R291" s="43">
        <v>5</v>
      </c>
      <c r="S291" s="40"/>
      <c r="T291" s="65"/>
    </row>
    <row r="292" spans="2:20" ht="21">
      <c r="B292" s="63"/>
      <c r="C292" s="58"/>
      <c r="D292" s="25" t="str">
        <f t="shared" si="17"/>
        <v>Capricorn3°</v>
      </c>
      <c r="E292" s="26">
        <f t="shared" si="19"/>
        <v>274</v>
      </c>
      <c r="F292" s="27" t="s">
        <v>81</v>
      </c>
      <c r="G292" s="27" t="s">
        <v>180</v>
      </c>
      <c r="H292" s="28" t="s">
        <v>35</v>
      </c>
      <c r="I292" s="27" t="s">
        <v>223</v>
      </c>
      <c r="J292" s="29">
        <v>10</v>
      </c>
      <c r="K292" s="60"/>
      <c r="L292" s="25" t="str">
        <f t="shared" si="18"/>
        <v>Cancer3°</v>
      </c>
      <c r="M292" s="53">
        <f t="shared" si="16"/>
        <v>267</v>
      </c>
      <c r="N292" s="41" t="s">
        <v>94</v>
      </c>
      <c r="O292" s="41" t="s">
        <v>179</v>
      </c>
      <c r="P292" s="42" t="s">
        <v>22</v>
      </c>
      <c r="Q292" s="41" t="s">
        <v>143</v>
      </c>
      <c r="R292" s="43">
        <v>4</v>
      </c>
      <c r="S292" s="40"/>
      <c r="T292" s="65"/>
    </row>
    <row r="293" spans="2:20" ht="21">
      <c r="B293" s="63"/>
      <c r="C293" s="58"/>
      <c r="D293" s="25" t="str">
        <f t="shared" si="17"/>
        <v>Capricorn4°</v>
      </c>
      <c r="E293" s="26">
        <f t="shared" si="19"/>
        <v>275</v>
      </c>
      <c r="F293" s="27" t="s">
        <v>81</v>
      </c>
      <c r="G293" s="27" t="s">
        <v>182</v>
      </c>
      <c r="H293" s="28" t="s">
        <v>36</v>
      </c>
      <c r="I293" s="27" t="s">
        <v>224</v>
      </c>
      <c r="J293" s="29">
        <v>20</v>
      </c>
      <c r="K293" s="60"/>
      <c r="L293" s="25" t="str">
        <f t="shared" si="18"/>
        <v>Cancer4°</v>
      </c>
      <c r="M293" s="53">
        <f t="shared" si="16"/>
        <v>266</v>
      </c>
      <c r="N293" s="41" t="s">
        <v>94</v>
      </c>
      <c r="O293" s="41" t="s">
        <v>181</v>
      </c>
      <c r="P293" s="42" t="s">
        <v>21</v>
      </c>
      <c r="Q293" s="41" t="s">
        <v>142</v>
      </c>
      <c r="R293" s="43">
        <v>3</v>
      </c>
      <c r="S293" s="40"/>
      <c r="T293" s="65"/>
    </row>
    <row r="294" spans="2:20" ht="21">
      <c r="B294" s="63"/>
      <c r="C294" s="58"/>
      <c r="D294" s="25" t="str">
        <f t="shared" si="17"/>
        <v>Capricorn5°</v>
      </c>
      <c r="E294" s="26">
        <f t="shared" si="19"/>
        <v>276</v>
      </c>
      <c r="F294" s="27" t="s">
        <v>81</v>
      </c>
      <c r="G294" s="27" t="s">
        <v>184</v>
      </c>
      <c r="H294" s="28" t="s">
        <v>37</v>
      </c>
      <c r="I294" s="27" t="s">
        <v>225</v>
      </c>
      <c r="J294" s="29">
        <v>30</v>
      </c>
      <c r="K294" s="60"/>
      <c r="L294" s="25" t="str">
        <f t="shared" si="18"/>
        <v>Cancer5°</v>
      </c>
      <c r="M294" s="53">
        <f t="shared" si="16"/>
        <v>265</v>
      </c>
      <c r="N294" s="41" t="s">
        <v>94</v>
      </c>
      <c r="O294" s="41" t="s">
        <v>183</v>
      </c>
      <c r="P294" s="42" t="s">
        <v>20</v>
      </c>
      <c r="Q294" s="41" t="s">
        <v>141</v>
      </c>
      <c r="R294" s="43">
        <v>2</v>
      </c>
      <c r="S294" s="40"/>
      <c r="T294" s="65"/>
    </row>
    <row r="295" spans="2:20" ht="21">
      <c r="B295" s="63"/>
      <c r="C295" s="58"/>
      <c r="D295" s="25" t="str">
        <f t="shared" si="17"/>
        <v>Capricorn6°</v>
      </c>
      <c r="E295" s="26">
        <f t="shared" si="19"/>
        <v>277</v>
      </c>
      <c r="F295" s="27" t="s">
        <v>81</v>
      </c>
      <c r="G295" s="27" t="s">
        <v>186</v>
      </c>
      <c r="H295" s="28" t="s">
        <v>38</v>
      </c>
      <c r="I295" s="27" t="s">
        <v>226</v>
      </c>
      <c r="J295" s="29">
        <v>40</v>
      </c>
      <c r="K295" s="60"/>
      <c r="L295" s="25" t="str">
        <f t="shared" si="18"/>
        <v>Cancer6°</v>
      </c>
      <c r="M295" s="53">
        <f t="shared" si="16"/>
        <v>264</v>
      </c>
      <c r="N295" s="41" t="s">
        <v>94</v>
      </c>
      <c r="O295" s="41" t="s">
        <v>185</v>
      </c>
      <c r="P295" s="42" t="s">
        <v>18</v>
      </c>
      <c r="Q295" s="41" t="s">
        <v>140</v>
      </c>
      <c r="R295" s="43">
        <v>1</v>
      </c>
      <c r="S295" s="40"/>
      <c r="T295" s="65"/>
    </row>
    <row r="296" spans="2:20" ht="21">
      <c r="B296" s="63"/>
      <c r="C296" s="58"/>
      <c r="D296" s="25" t="str">
        <f t="shared" si="17"/>
        <v>Capricorn7°</v>
      </c>
      <c r="E296" s="26">
        <f t="shared" si="19"/>
        <v>278</v>
      </c>
      <c r="F296" s="27" t="s">
        <v>81</v>
      </c>
      <c r="G296" s="27" t="s">
        <v>188</v>
      </c>
      <c r="H296" s="28" t="s">
        <v>39</v>
      </c>
      <c r="I296" s="27" t="s">
        <v>227</v>
      </c>
      <c r="J296" s="29">
        <v>50</v>
      </c>
      <c r="K296" s="60"/>
      <c r="L296" s="25" t="str">
        <f t="shared" si="18"/>
        <v>Cancer7°</v>
      </c>
      <c r="M296" s="53">
        <f t="shared" si="16"/>
        <v>263</v>
      </c>
      <c r="N296" s="41" t="s">
        <v>94</v>
      </c>
      <c r="O296" s="41" t="s">
        <v>187</v>
      </c>
      <c r="P296" s="42" t="s">
        <v>107</v>
      </c>
      <c r="Q296" s="41" t="s">
        <v>161</v>
      </c>
      <c r="R296" s="43">
        <v>400</v>
      </c>
      <c r="S296" s="40"/>
      <c r="T296" s="65"/>
    </row>
    <row r="297" spans="2:20" ht="21">
      <c r="B297" s="63"/>
      <c r="C297" s="58"/>
      <c r="D297" s="25" t="str">
        <f t="shared" si="17"/>
        <v>Capricorn8°</v>
      </c>
      <c r="E297" s="26">
        <f t="shared" si="19"/>
        <v>279</v>
      </c>
      <c r="F297" s="27" t="s">
        <v>81</v>
      </c>
      <c r="G297" s="27" t="s">
        <v>190</v>
      </c>
      <c r="H297" s="28" t="s">
        <v>40</v>
      </c>
      <c r="I297" s="27" t="s">
        <v>228</v>
      </c>
      <c r="J297" s="29">
        <v>60</v>
      </c>
      <c r="K297" s="60"/>
      <c r="L297" s="25" t="str">
        <f t="shared" si="18"/>
        <v>Cancer8°</v>
      </c>
      <c r="M297" s="53">
        <f t="shared" si="16"/>
        <v>262</v>
      </c>
      <c r="N297" s="41" t="s">
        <v>94</v>
      </c>
      <c r="O297" s="41" t="s">
        <v>189</v>
      </c>
      <c r="P297" s="42" t="s">
        <v>106</v>
      </c>
      <c r="Q297" s="41" t="s">
        <v>160</v>
      </c>
      <c r="R297" s="43">
        <v>300</v>
      </c>
      <c r="S297" s="40"/>
      <c r="T297" s="65"/>
    </row>
    <row r="298" spans="2:20" ht="21">
      <c r="B298" s="63"/>
      <c r="C298" s="58"/>
      <c r="D298" s="25" t="str">
        <f t="shared" si="17"/>
        <v>Capricorn9°</v>
      </c>
      <c r="E298" s="26">
        <f t="shared" si="19"/>
        <v>280</v>
      </c>
      <c r="F298" s="27" t="s">
        <v>81</v>
      </c>
      <c r="G298" s="27" t="s">
        <v>192</v>
      </c>
      <c r="H298" s="28" t="s">
        <v>45</v>
      </c>
      <c r="I298" s="27" t="s">
        <v>168</v>
      </c>
      <c r="J298" s="29">
        <v>70</v>
      </c>
      <c r="K298" s="60"/>
      <c r="L298" s="25" t="str">
        <f t="shared" si="18"/>
        <v>Cancer9°</v>
      </c>
      <c r="M298" s="53">
        <f t="shared" si="16"/>
        <v>261</v>
      </c>
      <c r="N298" s="41" t="s">
        <v>94</v>
      </c>
      <c r="O298" s="41" t="s">
        <v>191</v>
      </c>
      <c r="P298" s="42" t="s">
        <v>231</v>
      </c>
      <c r="Q298" s="41" t="s">
        <v>159</v>
      </c>
      <c r="R298" s="43">
        <v>200</v>
      </c>
      <c r="S298" s="40"/>
      <c r="T298" s="65"/>
    </row>
    <row r="299" spans="2:20" ht="21">
      <c r="B299" s="63"/>
      <c r="C299" s="58"/>
      <c r="D299" s="25" t="str">
        <f t="shared" si="17"/>
        <v>Capricorn10°</v>
      </c>
      <c r="E299" s="26">
        <f t="shared" si="19"/>
        <v>281</v>
      </c>
      <c r="F299" s="27" t="s">
        <v>81</v>
      </c>
      <c r="G299" s="27" t="s">
        <v>194</v>
      </c>
      <c r="H299" s="28" t="s">
        <v>46</v>
      </c>
      <c r="I299" s="27" t="s">
        <v>169</v>
      </c>
      <c r="J299" s="29">
        <v>80</v>
      </c>
      <c r="K299" s="60"/>
      <c r="L299" s="25" t="str">
        <f t="shared" si="18"/>
        <v>Cancer10°</v>
      </c>
      <c r="M299" s="53">
        <f t="shared" si="16"/>
        <v>260</v>
      </c>
      <c r="N299" s="41" t="s">
        <v>94</v>
      </c>
      <c r="O299" s="41" t="s">
        <v>193</v>
      </c>
      <c r="P299" s="42" t="s">
        <v>234</v>
      </c>
      <c r="Q299" s="41" t="s">
        <v>158</v>
      </c>
      <c r="R299" s="43">
        <v>100</v>
      </c>
      <c r="S299" s="40"/>
      <c r="T299" s="65"/>
    </row>
    <row r="300" spans="2:20" ht="21">
      <c r="B300" s="63"/>
      <c r="C300" s="58"/>
      <c r="D300" s="25" t="str">
        <f t="shared" si="17"/>
        <v>Capricorn11°</v>
      </c>
      <c r="E300" s="26">
        <f t="shared" si="19"/>
        <v>282</v>
      </c>
      <c r="F300" s="27" t="s">
        <v>81</v>
      </c>
      <c r="G300" s="27" t="s">
        <v>196</v>
      </c>
      <c r="H300" s="28" t="s">
        <v>44</v>
      </c>
      <c r="I300" s="27" t="s">
        <v>170</v>
      </c>
      <c r="J300" s="29">
        <v>90</v>
      </c>
      <c r="K300" s="60"/>
      <c r="L300" s="25" t="str">
        <f t="shared" si="18"/>
        <v>Cancer11°</v>
      </c>
      <c r="M300" s="53">
        <f t="shared" si="16"/>
        <v>259</v>
      </c>
      <c r="N300" s="41" t="s">
        <v>94</v>
      </c>
      <c r="O300" s="41" t="s">
        <v>195</v>
      </c>
      <c r="P300" s="42" t="s">
        <v>105</v>
      </c>
      <c r="Q300" s="41" t="s">
        <v>157</v>
      </c>
      <c r="R300" s="43">
        <v>90</v>
      </c>
      <c r="S300" s="40"/>
      <c r="T300" s="65"/>
    </row>
    <row r="301" spans="2:20" ht="21">
      <c r="B301" s="63"/>
      <c r="C301" s="58"/>
      <c r="D301" s="25" t="str">
        <f t="shared" si="17"/>
        <v>Capricorn12°</v>
      </c>
      <c r="E301" s="26">
        <f t="shared" si="19"/>
        <v>283</v>
      </c>
      <c r="F301" s="27" t="s">
        <v>81</v>
      </c>
      <c r="G301" s="27" t="s">
        <v>198</v>
      </c>
      <c r="H301" s="28" t="s">
        <v>41</v>
      </c>
      <c r="I301" s="27" t="s">
        <v>171</v>
      </c>
      <c r="J301" s="29">
        <v>100</v>
      </c>
      <c r="K301" s="60"/>
      <c r="L301" s="25" t="str">
        <f t="shared" si="18"/>
        <v>Cancer12°</v>
      </c>
      <c r="M301" s="53">
        <f t="shared" si="16"/>
        <v>258</v>
      </c>
      <c r="N301" s="41" t="s">
        <v>94</v>
      </c>
      <c r="O301" s="41" t="s">
        <v>197</v>
      </c>
      <c r="P301" s="42" t="s">
        <v>104</v>
      </c>
      <c r="Q301" s="41" t="s">
        <v>156</v>
      </c>
      <c r="R301" s="43">
        <v>80</v>
      </c>
      <c r="S301" s="40"/>
      <c r="T301" s="65"/>
    </row>
    <row r="302" spans="2:20" ht="21">
      <c r="B302" s="63"/>
      <c r="C302" s="58"/>
      <c r="D302" s="25" t="str">
        <f t="shared" si="17"/>
        <v>Capricorn13°</v>
      </c>
      <c r="E302" s="26">
        <f t="shared" si="19"/>
        <v>284</v>
      </c>
      <c r="F302" s="27" t="s">
        <v>81</v>
      </c>
      <c r="G302" s="27" t="s">
        <v>200</v>
      </c>
      <c r="H302" s="28" t="s">
        <v>42</v>
      </c>
      <c r="I302" s="27" t="s">
        <v>172</v>
      </c>
      <c r="J302" s="29">
        <v>200</v>
      </c>
      <c r="K302" s="60"/>
      <c r="L302" s="25" t="str">
        <f t="shared" si="18"/>
        <v>Cancer13°</v>
      </c>
      <c r="M302" s="53">
        <f t="shared" si="16"/>
        <v>257</v>
      </c>
      <c r="N302" s="41" t="s">
        <v>94</v>
      </c>
      <c r="O302" s="41" t="s">
        <v>199</v>
      </c>
      <c r="P302" s="42" t="s">
        <v>103</v>
      </c>
      <c r="Q302" s="41" t="s">
        <v>155</v>
      </c>
      <c r="R302" s="43">
        <v>70</v>
      </c>
      <c r="S302" s="40"/>
      <c r="T302" s="65"/>
    </row>
    <row r="303" spans="2:20" ht="21">
      <c r="B303" s="63"/>
      <c r="C303" s="58"/>
      <c r="D303" s="25" t="str">
        <f t="shared" si="17"/>
        <v>Capricorn14°</v>
      </c>
      <c r="E303" s="26">
        <f t="shared" si="19"/>
        <v>285</v>
      </c>
      <c r="F303" s="27" t="s">
        <v>81</v>
      </c>
      <c r="G303" s="27" t="s">
        <v>202</v>
      </c>
      <c r="H303" s="28" t="s">
        <v>43</v>
      </c>
      <c r="I303" s="27" t="s">
        <v>173</v>
      </c>
      <c r="J303" s="29">
        <v>300</v>
      </c>
      <c r="K303" s="60"/>
      <c r="L303" s="25" t="str">
        <f t="shared" si="18"/>
        <v>Cancer14°</v>
      </c>
      <c r="M303" s="53">
        <f t="shared" si="16"/>
        <v>256</v>
      </c>
      <c r="N303" s="41" t="s">
        <v>94</v>
      </c>
      <c r="O303" s="41" t="s">
        <v>201</v>
      </c>
      <c r="P303" s="42" t="s">
        <v>102</v>
      </c>
      <c r="Q303" s="41" t="s">
        <v>154</v>
      </c>
      <c r="R303" s="43">
        <v>60</v>
      </c>
      <c r="S303" s="40"/>
      <c r="T303" s="65"/>
    </row>
    <row r="304" spans="2:20" ht="21">
      <c r="B304" s="63"/>
      <c r="C304" s="58"/>
      <c r="D304" s="25" t="str">
        <f t="shared" si="17"/>
        <v>Capricorn15°</v>
      </c>
      <c r="E304" s="26">
        <f t="shared" si="19"/>
        <v>286</v>
      </c>
      <c r="F304" s="27" t="s">
        <v>81</v>
      </c>
      <c r="G304" s="27" t="s">
        <v>204</v>
      </c>
      <c r="H304" s="28" t="s">
        <v>34</v>
      </c>
      <c r="I304" s="27" t="s">
        <v>174</v>
      </c>
      <c r="J304" s="29">
        <v>400</v>
      </c>
      <c r="K304" s="60"/>
      <c r="L304" s="25" t="str">
        <f t="shared" si="18"/>
        <v>Cancer15°</v>
      </c>
      <c r="M304" s="53">
        <f t="shared" si="16"/>
        <v>255</v>
      </c>
      <c r="N304" s="41" t="s">
        <v>94</v>
      </c>
      <c r="O304" s="41" t="s">
        <v>203</v>
      </c>
      <c r="P304" s="42" t="s">
        <v>101</v>
      </c>
      <c r="Q304" s="41" t="s">
        <v>153</v>
      </c>
      <c r="R304" s="43">
        <v>50</v>
      </c>
      <c r="S304" s="40"/>
      <c r="T304" s="65"/>
    </row>
    <row r="305" spans="2:20" ht="21">
      <c r="B305" s="63"/>
      <c r="C305" s="58"/>
      <c r="D305" s="25" t="str">
        <f t="shared" si="17"/>
        <v>Capricorn16°</v>
      </c>
      <c r="E305" s="26">
        <f t="shared" si="19"/>
        <v>287</v>
      </c>
      <c r="F305" s="27" t="s">
        <v>81</v>
      </c>
      <c r="G305" s="27" t="s">
        <v>206</v>
      </c>
      <c r="H305" s="28" t="s">
        <v>19</v>
      </c>
      <c r="I305" s="27" t="s">
        <v>214</v>
      </c>
      <c r="J305" s="29">
        <v>1</v>
      </c>
      <c r="K305" s="60"/>
      <c r="L305" s="25" t="str">
        <f t="shared" si="18"/>
        <v>Cancer16°</v>
      </c>
      <c r="M305" s="53">
        <f t="shared" si="16"/>
        <v>254</v>
      </c>
      <c r="N305" s="41" t="s">
        <v>94</v>
      </c>
      <c r="O305" s="41" t="s">
        <v>205</v>
      </c>
      <c r="P305" s="42" t="s">
        <v>100</v>
      </c>
      <c r="Q305" s="41" t="s">
        <v>152</v>
      </c>
      <c r="R305" s="43">
        <v>40</v>
      </c>
      <c r="S305" s="40"/>
      <c r="T305" s="65"/>
    </row>
    <row r="306" spans="2:20" ht="21">
      <c r="B306" s="63"/>
      <c r="C306" s="58"/>
      <c r="D306" s="25" t="str">
        <f t="shared" si="17"/>
        <v>Capricorn17°</v>
      </c>
      <c r="E306" s="26">
        <f t="shared" si="19"/>
        <v>288</v>
      </c>
      <c r="F306" s="27" t="s">
        <v>81</v>
      </c>
      <c r="G306" s="27" t="s">
        <v>208</v>
      </c>
      <c r="H306" s="28" t="s">
        <v>27</v>
      </c>
      <c r="I306" s="27" t="s">
        <v>215</v>
      </c>
      <c r="J306" s="29">
        <v>2</v>
      </c>
      <c r="K306" s="60"/>
      <c r="L306" s="25" t="str">
        <f t="shared" si="18"/>
        <v>Cancer17°</v>
      </c>
      <c r="M306" s="53">
        <f t="shared" si="16"/>
        <v>253</v>
      </c>
      <c r="N306" s="41" t="s">
        <v>94</v>
      </c>
      <c r="O306" s="41" t="s">
        <v>207</v>
      </c>
      <c r="P306" s="42" t="s">
        <v>233</v>
      </c>
      <c r="Q306" s="41" t="s">
        <v>151</v>
      </c>
      <c r="R306" s="43">
        <v>30</v>
      </c>
      <c r="S306" s="40"/>
      <c r="T306" s="65"/>
    </row>
    <row r="307" spans="2:20" ht="21">
      <c r="B307" s="63"/>
      <c r="C307" s="58"/>
      <c r="D307" s="25" t="str">
        <f t="shared" si="17"/>
        <v>Capricorn18°</v>
      </c>
      <c r="E307" s="26">
        <f t="shared" si="19"/>
        <v>289</v>
      </c>
      <c r="F307" s="27" t="s">
        <v>81</v>
      </c>
      <c r="G307" s="27" t="s">
        <v>210</v>
      </c>
      <c r="H307" s="28" t="s">
        <v>28</v>
      </c>
      <c r="I307" s="27" t="s">
        <v>216</v>
      </c>
      <c r="J307" s="29">
        <v>3</v>
      </c>
      <c r="K307" s="60"/>
      <c r="L307" s="25" t="str">
        <f t="shared" si="18"/>
        <v>Cancer18°</v>
      </c>
      <c r="M307" s="53">
        <f t="shared" si="16"/>
        <v>252</v>
      </c>
      <c r="N307" s="41" t="s">
        <v>94</v>
      </c>
      <c r="O307" s="41" t="s">
        <v>209</v>
      </c>
      <c r="P307" s="42" t="s">
        <v>232</v>
      </c>
      <c r="Q307" s="41" t="s">
        <v>150</v>
      </c>
      <c r="R307" s="43">
        <v>20</v>
      </c>
      <c r="S307" s="40"/>
      <c r="T307" s="65"/>
    </row>
    <row r="308" spans="2:20" ht="21">
      <c r="B308" s="63"/>
      <c r="C308" s="58"/>
      <c r="D308" s="25" t="str">
        <f t="shared" si="17"/>
        <v>Capricorn19°</v>
      </c>
      <c r="E308" s="26">
        <f t="shared" si="19"/>
        <v>290</v>
      </c>
      <c r="F308" s="27" t="s">
        <v>81</v>
      </c>
      <c r="G308" s="27" t="s">
        <v>212</v>
      </c>
      <c r="H308" s="28" t="s">
        <v>29</v>
      </c>
      <c r="I308" s="27" t="s">
        <v>217</v>
      </c>
      <c r="J308" s="29">
        <v>4</v>
      </c>
      <c r="K308" s="60"/>
      <c r="L308" s="25" t="str">
        <f t="shared" si="18"/>
        <v>Cancer19°</v>
      </c>
      <c r="M308" s="53">
        <f t="shared" si="16"/>
        <v>251</v>
      </c>
      <c r="N308" s="41" t="s">
        <v>94</v>
      </c>
      <c r="O308" s="41" t="s">
        <v>211</v>
      </c>
      <c r="P308" s="42" t="s">
        <v>99</v>
      </c>
      <c r="Q308" s="41" t="s">
        <v>149</v>
      </c>
      <c r="R308" s="43">
        <v>10</v>
      </c>
      <c r="S308" s="40"/>
      <c r="T308" s="65"/>
    </row>
    <row r="309" spans="2:20" ht="21">
      <c r="B309" s="63"/>
      <c r="C309" s="58"/>
      <c r="D309" s="25" t="str">
        <f t="shared" si="17"/>
        <v>Capricorn20°</v>
      </c>
      <c r="E309" s="26">
        <f t="shared" si="19"/>
        <v>291</v>
      </c>
      <c r="F309" s="27" t="s">
        <v>81</v>
      </c>
      <c r="G309" s="27" t="s">
        <v>53</v>
      </c>
      <c r="H309" s="28" t="s">
        <v>24</v>
      </c>
      <c r="I309" s="27" t="s">
        <v>218</v>
      </c>
      <c r="J309" s="29">
        <v>5</v>
      </c>
      <c r="K309" s="60"/>
      <c r="L309" s="25" t="str">
        <f t="shared" si="18"/>
        <v>Cancer20°</v>
      </c>
      <c r="M309" s="53">
        <f t="shared" si="16"/>
        <v>250</v>
      </c>
      <c r="N309" s="41" t="s">
        <v>94</v>
      </c>
      <c r="O309" s="41" t="s">
        <v>213</v>
      </c>
      <c r="P309" s="42" t="s">
        <v>98</v>
      </c>
      <c r="Q309" s="41" t="s">
        <v>148</v>
      </c>
      <c r="R309" s="43">
        <v>9</v>
      </c>
      <c r="S309" s="40"/>
      <c r="T309" s="65"/>
    </row>
    <row r="310" spans="2:20" ht="21">
      <c r="B310" s="63"/>
      <c r="C310" s="58"/>
      <c r="D310" s="25" t="str">
        <f t="shared" si="17"/>
        <v>Capricorn21°</v>
      </c>
      <c r="E310" s="26">
        <f t="shared" si="19"/>
        <v>292</v>
      </c>
      <c r="F310" s="27" t="s">
        <v>81</v>
      </c>
      <c r="G310" s="27" t="s">
        <v>55</v>
      </c>
      <c r="H310" s="28" t="s">
        <v>26</v>
      </c>
      <c r="I310" s="27" t="s">
        <v>219</v>
      </c>
      <c r="J310" s="29">
        <v>6</v>
      </c>
      <c r="K310" s="60"/>
      <c r="L310" s="25" t="str">
        <f t="shared" si="18"/>
        <v>Cancer21°</v>
      </c>
      <c r="M310" s="53">
        <f t="shared" si="16"/>
        <v>249</v>
      </c>
      <c r="N310" s="41" t="s">
        <v>94</v>
      </c>
      <c r="O310" s="41" t="s">
        <v>54</v>
      </c>
      <c r="P310" s="42" t="s">
        <v>32</v>
      </c>
      <c r="Q310" s="41" t="s">
        <v>147</v>
      </c>
      <c r="R310" s="43">
        <v>8</v>
      </c>
      <c r="S310" s="40"/>
      <c r="T310" s="65"/>
    </row>
    <row r="311" spans="2:20" ht="21">
      <c r="B311" s="63"/>
      <c r="C311" s="58"/>
      <c r="D311" s="25" t="str">
        <f t="shared" si="17"/>
        <v>Capricorn22°</v>
      </c>
      <c r="E311" s="26">
        <f t="shared" si="19"/>
        <v>293</v>
      </c>
      <c r="F311" s="27" t="s">
        <v>81</v>
      </c>
      <c r="G311" s="27" t="s">
        <v>57</v>
      </c>
      <c r="H311" s="28" t="s">
        <v>31</v>
      </c>
      <c r="I311" s="27" t="s">
        <v>220</v>
      </c>
      <c r="J311" s="29">
        <v>7</v>
      </c>
      <c r="K311" s="60"/>
      <c r="L311" s="25" t="str">
        <f t="shared" si="18"/>
        <v>Cancer22°</v>
      </c>
      <c r="M311" s="53">
        <f t="shared" si="16"/>
        <v>248</v>
      </c>
      <c r="N311" s="41" t="s">
        <v>94</v>
      </c>
      <c r="O311" s="41" t="s">
        <v>56</v>
      </c>
      <c r="P311" s="42" t="s">
        <v>30</v>
      </c>
      <c r="Q311" s="41" t="s">
        <v>146</v>
      </c>
      <c r="R311" s="43">
        <v>7</v>
      </c>
      <c r="S311" s="40"/>
      <c r="T311" s="65"/>
    </row>
    <row r="312" spans="2:20" ht="21">
      <c r="B312" s="63"/>
      <c r="C312" s="58"/>
      <c r="D312" s="25" t="str">
        <f t="shared" si="17"/>
        <v>Capricorn23°</v>
      </c>
      <c r="E312" s="26">
        <f t="shared" si="19"/>
        <v>294</v>
      </c>
      <c r="F312" s="27" t="s">
        <v>81</v>
      </c>
      <c r="G312" s="27" t="s">
        <v>59</v>
      </c>
      <c r="H312" s="28" t="s">
        <v>33</v>
      </c>
      <c r="I312" s="27" t="s">
        <v>221</v>
      </c>
      <c r="J312" s="29">
        <v>8</v>
      </c>
      <c r="K312" s="60"/>
      <c r="L312" s="25" t="str">
        <f t="shared" si="18"/>
        <v>Cancer23°</v>
      </c>
      <c r="M312" s="53">
        <f t="shared" si="16"/>
        <v>247</v>
      </c>
      <c r="N312" s="41" t="s">
        <v>94</v>
      </c>
      <c r="O312" s="41" t="s">
        <v>58</v>
      </c>
      <c r="P312" s="42" t="s">
        <v>25</v>
      </c>
      <c r="Q312" s="41" t="s">
        <v>145</v>
      </c>
      <c r="R312" s="43">
        <v>6</v>
      </c>
      <c r="S312" s="40"/>
      <c r="T312" s="65"/>
    </row>
    <row r="313" spans="2:20" ht="21">
      <c r="B313" s="63"/>
      <c r="C313" s="58"/>
      <c r="D313" s="25" t="str">
        <f t="shared" si="17"/>
        <v>Capricorn24°</v>
      </c>
      <c r="E313" s="26">
        <f t="shared" si="19"/>
        <v>295</v>
      </c>
      <c r="F313" s="27" t="s">
        <v>81</v>
      </c>
      <c r="G313" s="27" t="s">
        <v>61</v>
      </c>
      <c r="H313" s="28" t="s">
        <v>235</v>
      </c>
      <c r="I313" s="27" t="s">
        <v>222</v>
      </c>
      <c r="J313" s="29">
        <v>9</v>
      </c>
      <c r="K313" s="60"/>
      <c r="L313" s="25" t="str">
        <f t="shared" si="18"/>
        <v>Cancer24°</v>
      </c>
      <c r="M313" s="53">
        <f t="shared" si="16"/>
        <v>246</v>
      </c>
      <c r="N313" s="41" t="s">
        <v>94</v>
      </c>
      <c r="O313" s="41" t="s">
        <v>60</v>
      </c>
      <c r="P313" s="42" t="s">
        <v>23</v>
      </c>
      <c r="Q313" s="41" t="s">
        <v>144</v>
      </c>
      <c r="R313" s="43">
        <v>5</v>
      </c>
      <c r="S313" s="40"/>
      <c r="T313" s="65"/>
    </row>
    <row r="314" spans="2:20" ht="21">
      <c r="B314" s="63"/>
      <c r="C314" s="58"/>
      <c r="D314" s="25" t="str">
        <f t="shared" si="17"/>
        <v>Capricorn25°</v>
      </c>
      <c r="E314" s="26">
        <f t="shared" si="19"/>
        <v>296</v>
      </c>
      <c r="F314" s="27" t="s">
        <v>81</v>
      </c>
      <c r="G314" s="27" t="s">
        <v>63</v>
      </c>
      <c r="H314" s="28" t="s">
        <v>35</v>
      </c>
      <c r="I314" s="27" t="s">
        <v>223</v>
      </c>
      <c r="J314" s="29">
        <v>10</v>
      </c>
      <c r="K314" s="60"/>
      <c r="L314" s="25" t="str">
        <f t="shared" si="18"/>
        <v>Cancer25°</v>
      </c>
      <c r="M314" s="53">
        <f t="shared" si="16"/>
        <v>245</v>
      </c>
      <c r="N314" s="41" t="s">
        <v>94</v>
      </c>
      <c r="O314" s="41" t="s">
        <v>62</v>
      </c>
      <c r="P314" s="42" t="s">
        <v>22</v>
      </c>
      <c r="Q314" s="41" t="s">
        <v>143</v>
      </c>
      <c r="R314" s="43">
        <v>4</v>
      </c>
      <c r="S314" s="40"/>
      <c r="T314" s="65"/>
    </row>
    <row r="315" spans="2:20" ht="21">
      <c r="B315" s="63"/>
      <c r="C315" s="58"/>
      <c r="D315" s="25" t="str">
        <f t="shared" si="17"/>
        <v>Capricorn26°</v>
      </c>
      <c r="E315" s="26">
        <f t="shared" si="19"/>
        <v>297</v>
      </c>
      <c r="F315" s="27" t="s">
        <v>81</v>
      </c>
      <c r="G315" s="27" t="s">
        <v>65</v>
      </c>
      <c r="H315" s="28" t="s">
        <v>36</v>
      </c>
      <c r="I315" s="27" t="s">
        <v>224</v>
      </c>
      <c r="J315" s="29">
        <v>20</v>
      </c>
      <c r="K315" s="60"/>
      <c r="L315" s="25" t="str">
        <f t="shared" si="18"/>
        <v>Cancer26°</v>
      </c>
      <c r="M315" s="53">
        <f t="shared" si="16"/>
        <v>244</v>
      </c>
      <c r="N315" s="41" t="s">
        <v>94</v>
      </c>
      <c r="O315" s="41" t="s">
        <v>64</v>
      </c>
      <c r="P315" s="42" t="s">
        <v>21</v>
      </c>
      <c r="Q315" s="41" t="s">
        <v>142</v>
      </c>
      <c r="R315" s="43">
        <v>3</v>
      </c>
      <c r="S315" s="40"/>
      <c r="T315" s="65"/>
    </row>
    <row r="316" spans="2:20" ht="21">
      <c r="B316" s="63"/>
      <c r="C316" s="58"/>
      <c r="D316" s="25" t="str">
        <f t="shared" si="17"/>
        <v>Capricorn27°</v>
      </c>
      <c r="E316" s="26">
        <f t="shared" si="19"/>
        <v>298</v>
      </c>
      <c r="F316" s="27" t="s">
        <v>81</v>
      </c>
      <c r="G316" s="27" t="s">
        <v>67</v>
      </c>
      <c r="H316" s="28" t="s">
        <v>37</v>
      </c>
      <c r="I316" s="27" t="s">
        <v>225</v>
      </c>
      <c r="J316" s="29">
        <v>30</v>
      </c>
      <c r="K316" s="60"/>
      <c r="L316" s="25" t="str">
        <f t="shared" si="18"/>
        <v>Cancer27°</v>
      </c>
      <c r="M316" s="53">
        <f t="shared" si="16"/>
        <v>243</v>
      </c>
      <c r="N316" s="41" t="s">
        <v>94</v>
      </c>
      <c r="O316" s="41" t="s">
        <v>66</v>
      </c>
      <c r="P316" s="42" t="s">
        <v>20</v>
      </c>
      <c r="Q316" s="41" t="s">
        <v>141</v>
      </c>
      <c r="R316" s="43">
        <v>2</v>
      </c>
      <c r="S316" s="40"/>
      <c r="T316" s="65"/>
    </row>
    <row r="317" spans="2:20" ht="21">
      <c r="B317" s="63"/>
      <c r="C317" s="58"/>
      <c r="D317" s="25" t="str">
        <f t="shared" si="17"/>
        <v>Capricorn28°</v>
      </c>
      <c r="E317" s="26">
        <f t="shared" si="19"/>
        <v>299</v>
      </c>
      <c r="F317" s="27" t="s">
        <v>81</v>
      </c>
      <c r="G317" s="27" t="s">
        <v>69</v>
      </c>
      <c r="H317" s="28" t="s">
        <v>38</v>
      </c>
      <c r="I317" s="27" t="s">
        <v>226</v>
      </c>
      <c r="J317" s="29">
        <v>40</v>
      </c>
      <c r="K317" s="60"/>
      <c r="L317" s="25" t="str">
        <f t="shared" si="18"/>
        <v>Cancer28°</v>
      </c>
      <c r="M317" s="53">
        <f t="shared" si="16"/>
        <v>242</v>
      </c>
      <c r="N317" s="41" t="s">
        <v>94</v>
      </c>
      <c r="O317" s="41" t="s">
        <v>68</v>
      </c>
      <c r="P317" s="42" t="s">
        <v>18</v>
      </c>
      <c r="Q317" s="41" t="s">
        <v>140</v>
      </c>
      <c r="R317" s="43">
        <v>1</v>
      </c>
      <c r="S317" s="40"/>
      <c r="T317" s="65"/>
    </row>
    <row r="318" spans="2:20" ht="21">
      <c r="B318" s="63"/>
      <c r="C318" s="58"/>
      <c r="D318" s="25" t="str">
        <f t="shared" si="17"/>
        <v>Capricorn29°</v>
      </c>
      <c r="E318" s="26">
        <f t="shared" si="19"/>
        <v>300</v>
      </c>
      <c r="F318" s="27" t="s">
        <v>81</v>
      </c>
      <c r="G318" s="27" t="s">
        <v>71</v>
      </c>
      <c r="H318" s="28" t="s">
        <v>39</v>
      </c>
      <c r="I318" s="27" t="s">
        <v>227</v>
      </c>
      <c r="J318" s="29">
        <v>50</v>
      </c>
      <c r="K318" s="60"/>
      <c r="L318" s="25" t="str">
        <f t="shared" si="18"/>
        <v>Cancer29°</v>
      </c>
      <c r="M318" s="53">
        <f t="shared" si="16"/>
        <v>241</v>
      </c>
      <c r="N318" s="41" t="s">
        <v>94</v>
      </c>
      <c r="O318" s="41" t="s">
        <v>70</v>
      </c>
      <c r="P318" s="42" t="s">
        <v>107</v>
      </c>
      <c r="Q318" s="41" t="s">
        <v>161</v>
      </c>
      <c r="R318" s="43">
        <v>400</v>
      </c>
      <c r="S318" s="40"/>
      <c r="T318" s="65"/>
    </row>
    <row r="319" spans="2:20" ht="21">
      <c r="B319" s="63"/>
      <c r="C319" s="58"/>
      <c r="D319" s="25" t="str">
        <f t="shared" si="17"/>
        <v>Aquarius0°</v>
      </c>
      <c r="E319" s="26">
        <f t="shared" si="19"/>
        <v>301</v>
      </c>
      <c r="F319" s="27" t="s">
        <v>5</v>
      </c>
      <c r="G319" s="27" t="s">
        <v>237</v>
      </c>
      <c r="H319" s="28" t="s">
        <v>40</v>
      </c>
      <c r="I319" s="27" t="s">
        <v>228</v>
      </c>
      <c r="J319" s="29">
        <v>60</v>
      </c>
      <c r="K319" s="60"/>
      <c r="L319" s="25" t="str">
        <f t="shared" si="18"/>
        <v>Leo0°</v>
      </c>
      <c r="M319" s="53">
        <f t="shared" si="16"/>
        <v>240</v>
      </c>
      <c r="N319" s="41" t="s">
        <v>136</v>
      </c>
      <c r="O319" s="41" t="s">
        <v>51</v>
      </c>
      <c r="P319" s="42" t="s">
        <v>106</v>
      </c>
      <c r="Q319" s="41" t="s">
        <v>160</v>
      </c>
      <c r="R319" s="43">
        <v>300</v>
      </c>
      <c r="S319" s="40"/>
      <c r="T319" s="65"/>
    </row>
    <row r="320" spans="2:20" ht="21">
      <c r="B320" s="63"/>
      <c r="C320" s="58"/>
      <c r="D320" s="25" t="str">
        <f t="shared" si="17"/>
        <v>Aquarius1°</v>
      </c>
      <c r="E320" s="26">
        <f t="shared" si="19"/>
        <v>302</v>
      </c>
      <c r="F320" s="27" t="s">
        <v>82</v>
      </c>
      <c r="G320" s="27" t="s">
        <v>176</v>
      </c>
      <c r="H320" s="28" t="s">
        <v>45</v>
      </c>
      <c r="I320" s="27" t="s">
        <v>168</v>
      </c>
      <c r="J320" s="29">
        <v>70</v>
      </c>
      <c r="K320" s="60"/>
      <c r="L320" s="25" t="str">
        <f t="shared" si="18"/>
        <v>Leo1°</v>
      </c>
      <c r="M320" s="53">
        <f t="shared" si="16"/>
        <v>239</v>
      </c>
      <c r="N320" s="41" t="s">
        <v>136</v>
      </c>
      <c r="O320" s="41" t="s">
        <v>175</v>
      </c>
      <c r="P320" s="42" t="s">
        <v>231</v>
      </c>
      <c r="Q320" s="41" t="s">
        <v>159</v>
      </c>
      <c r="R320" s="43">
        <v>200</v>
      </c>
      <c r="S320" s="40"/>
      <c r="T320" s="65"/>
    </row>
    <row r="321" spans="2:20" ht="21">
      <c r="B321" s="63"/>
      <c r="C321" s="58"/>
      <c r="D321" s="25" t="str">
        <f t="shared" si="17"/>
        <v>Aquarius2°</v>
      </c>
      <c r="E321" s="26">
        <f t="shared" si="19"/>
        <v>303</v>
      </c>
      <c r="F321" s="27" t="s">
        <v>82</v>
      </c>
      <c r="G321" s="27" t="s">
        <v>178</v>
      </c>
      <c r="H321" s="28" t="s">
        <v>46</v>
      </c>
      <c r="I321" s="27" t="s">
        <v>169</v>
      </c>
      <c r="J321" s="29">
        <v>80</v>
      </c>
      <c r="K321" s="60"/>
      <c r="L321" s="25" t="str">
        <f t="shared" si="18"/>
        <v>Leo2°</v>
      </c>
      <c r="M321" s="53">
        <f t="shared" si="16"/>
        <v>238</v>
      </c>
      <c r="N321" s="41" t="s">
        <v>136</v>
      </c>
      <c r="O321" s="41" t="s">
        <v>177</v>
      </c>
      <c r="P321" s="42" t="s">
        <v>234</v>
      </c>
      <c r="Q321" s="41" t="s">
        <v>158</v>
      </c>
      <c r="R321" s="43">
        <v>100</v>
      </c>
      <c r="S321" s="40"/>
      <c r="T321" s="65"/>
    </row>
    <row r="322" spans="2:20" ht="21">
      <c r="B322" s="63"/>
      <c r="C322" s="58"/>
      <c r="D322" s="25" t="str">
        <f t="shared" si="17"/>
        <v>Aquarius3°</v>
      </c>
      <c r="E322" s="26">
        <f t="shared" si="19"/>
        <v>304</v>
      </c>
      <c r="F322" s="27" t="s">
        <v>82</v>
      </c>
      <c r="G322" s="27" t="s">
        <v>180</v>
      </c>
      <c r="H322" s="28" t="s">
        <v>44</v>
      </c>
      <c r="I322" s="27" t="s">
        <v>170</v>
      </c>
      <c r="J322" s="29">
        <v>90</v>
      </c>
      <c r="K322" s="60"/>
      <c r="L322" s="25" t="str">
        <f t="shared" si="18"/>
        <v>Leo3°</v>
      </c>
      <c r="M322" s="53">
        <f t="shared" si="16"/>
        <v>237</v>
      </c>
      <c r="N322" s="41" t="s">
        <v>136</v>
      </c>
      <c r="O322" s="41" t="s">
        <v>179</v>
      </c>
      <c r="P322" s="42" t="s">
        <v>105</v>
      </c>
      <c r="Q322" s="41" t="s">
        <v>157</v>
      </c>
      <c r="R322" s="43">
        <v>90</v>
      </c>
      <c r="S322" s="40"/>
      <c r="T322" s="65"/>
    </row>
    <row r="323" spans="2:20" ht="21">
      <c r="B323" s="63"/>
      <c r="C323" s="58"/>
      <c r="D323" s="25" t="str">
        <f t="shared" si="17"/>
        <v>Aquarius4°</v>
      </c>
      <c r="E323" s="26">
        <f t="shared" si="19"/>
        <v>305</v>
      </c>
      <c r="F323" s="27" t="s">
        <v>82</v>
      </c>
      <c r="G323" s="27" t="s">
        <v>182</v>
      </c>
      <c r="H323" s="28" t="s">
        <v>41</v>
      </c>
      <c r="I323" s="27" t="s">
        <v>171</v>
      </c>
      <c r="J323" s="29">
        <v>100</v>
      </c>
      <c r="K323" s="60"/>
      <c r="L323" s="25" t="str">
        <f t="shared" si="18"/>
        <v>Leo4°</v>
      </c>
      <c r="M323" s="53">
        <f t="shared" si="16"/>
        <v>236</v>
      </c>
      <c r="N323" s="41" t="s">
        <v>136</v>
      </c>
      <c r="O323" s="41" t="s">
        <v>181</v>
      </c>
      <c r="P323" s="42" t="s">
        <v>104</v>
      </c>
      <c r="Q323" s="41" t="s">
        <v>156</v>
      </c>
      <c r="R323" s="43">
        <v>80</v>
      </c>
      <c r="S323" s="40"/>
      <c r="T323" s="65"/>
    </row>
    <row r="324" spans="2:20" ht="21">
      <c r="B324" s="63"/>
      <c r="C324" s="58"/>
      <c r="D324" s="25" t="str">
        <f t="shared" si="17"/>
        <v>Aquarius5°</v>
      </c>
      <c r="E324" s="26">
        <f t="shared" si="19"/>
        <v>306</v>
      </c>
      <c r="F324" s="27" t="s">
        <v>82</v>
      </c>
      <c r="G324" s="27" t="s">
        <v>184</v>
      </c>
      <c r="H324" s="28" t="s">
        <v>42</v>
      </c>
      <c r="I324" s="27" t="s">
        <v>172</v>
      </c>
      <c r="J324" s="29">
        <v>200</v>
      </c>
      <c r="K324" s="60"/>
      <c r="L324" s="25" t="str">
        <f t="shared" si="18"/>
        <v>Leo5°</v>
      </c>
      <c r="M324" s="53">
        <f t="shared" si="16"/>
        <v>235</v>
      </c>
      <c r="N324" s="41" t="s">
        <v>136</v>
      </c>
      <c r="O324" s="41" t="s">
        <v>183</v>
      </c>
      <c r="P324" s="42" t="s">
        <v>103</v>
      </c>
      <c r="Q324" s="41" t="s">
        <v>155</v>
      </c>
      <c r="R324" s="43">
        <v>70</v>
      </c>
      <c r="S324" s="40"/>
      <c r="T324" s="65"/>
    </row>
    <row r="325" spans="2:20" ht="21">
      <c r="B325" s="63"/>
      <c r="C325" s="58"/>
      <c r="D325" s="25" t="str">
        <f t="shared" si="17"/>
        <v>Aquarius6°</v>
      </c>
      <c r="E325" s="26">
        <f t="shared" si="19"/>
        <v>307</v>
      </c>
      <c r="F325" s="27" t="s">
        <v>82</v>
      </c>
      <c r="G325" s="27" t="s">
        <v>186</v>
      </c>
      <c r="H325" s="28" t="s">
        <v>43</v>
      </c>
      <c r="I325" s="27" t="s">
        <v>173</v>
      </c>
      <c r="J325" s="29">
        <v>300</v>
      </c>
      <c r="K325" s="60"/>
      <c r="L325" s="25" t="str">
        <f t="shared" si="18"/>
        <v>Leo6°</v>
      </c>
      <c r="M325" s="53">
        <f t="shared" si="16"/>
        <v>234</v>
      </c>
      <c r="N325" s="41" t="s">
        <v>136</v>
      </c>
      <c r="O325" s="41" t="s">
        <v>185</v>
      </c>
      <c r="P325" s="42" t="s">
        <v>102</v>
      </c>
      <c r="Q325" s="41" t="s">
        <v>154</v>
      </c>
      <c r="R325" s="43">
        <v>60</v>
      </c>
      <c r="S325" s="40"/>
      <c r="T325" s="65"/>
    </row>
    <row r="326" spans="2:20" ht="21">
      <c r="B326" s="63"/>
      <c r="C326" s="58"/>
      <c r="D326" s="25" t="str">
        <f t="shared" si="17"/>
        <v>Aquarius7°</v>
      </c>
      <c r="E326" s="26">
        <f t="shared" si="19"/>
        <v>308</v>
      </c>
      <c r="F326" s="27" t="s">
        <v>82</v>
      </c>
      <c r="G326" s="27" t="s">
        <v>188</v>
      </c>
      <c r="H326" s="28" t="s">
        <v>34</v>
      </c>
      <c r="I326" s="27" t="s">
        <v>174</v>
      </c>
      <c r="J326" s="29">
        <v>400</v>
      </c>
      <c r="K326" s="60"/>
      <c r="L326" s="25" t="str">
        <f t="shared" si="18"/>
        <v>Leo7°</v>
      </c>
      <c r="M326" s="53">
        <f t="shared" si="16"/>
        <v>233</v>
      </c>
      <c r="N326" s="41" t="s">
        <v>136</v>
      </c>
      <c r="O326" s="41" t="s">
        <v>187</v>
      </c>
      <c r="P326" s="42" t="s">
        <v>101</v>
      </c>
      <c r="Q326" s="41" t="s">
        <v>153</v>
      </c>
      <c r="R326" s="43">
        <v>50</v>
      </c>
      <c r="S326" s="40"/>
      <c r="T326" s="65"/>
    </row>
    <row r="327" spans="2:20" ht="21">
      <c r="B327" s="63"/>
      <c r="C327" s="58"/>
      <c r="D327" s="25" t="str">
        <f t="shared" si="17"/>
        <v>Aquarius8°</v>
      </c>
      <c r="E327" s="26">
        <f t="shared" si="19"/>
        <v>309</v>
      </c>
      <c r="F327" s="27" t="s">
        <v>82</v>
      </c>
      <c r="G327" s="27" t="s">
        <v>190</v>
      </c>
      <c r="H327" s="28" t="s">
        <v>19</v>
      </c>
      <c r="I327" s="27" t="s">
        <v>214</v>
      </c>
      <c r="J327" s="29">
        <v>1</v>
      </c>
      <c r="K327" s="60"/>
      <c r="L327" s="25" t="str">
        <f t="shared" si="18"/>
        <v>Leo8°</v>
      </c>
      <c r="M327" s="53">
        <f t="shared" si="16"/>
        <v>232</v>
      </c>
      <c r="N327" s="41" t="s">
        <v>136</v>
      </c>
      <c r="O327" s="41" t="s">
        <v>189</v>
      </c>
      <c r="P327" s="42" t="s">
        <v>100</v>
      </c>
      <c r="Q327" s="41" t="s">
        <v>152</v>
      </c>
      <c r="R327" s="43">
        <v>40</v>
      </c>
      <c r="S327" s="40"/>
      <c r="T327" s="65"/>
    </row>
    <row r="328" spans="2:20" ht="21">
      <c r="B328" s="63"/>
      <c r="C328" s="58"/>
      <c r="D328" s="25" t="str">
        <f t="shared" si="17"/>
        <v>Aquarius9°</v>
      </c>
      <c r="E328" s="26">
        <f t="shared" si="19"/>
        <v>310</v>
      </c>
      <c r="F328" s="27" t="s">
        <v>82</v>
      </c>
      <c r="G328" s="27" t="s">
        <v>192</v>
      </c>
      <c r="H328" s="28" t="s">
        <v>27</v>
      </c>
      <c r="I328" s="27" t="s">
        <v>215</v>
      </c>
      <c r="J328" s="29">
        <v>2</v>
      </c>
      <c r="K328" s="60"/>
      <c r="L328" s="25" t="str">
        <f t="shared" si="18"/>
        <v>Leo9°</v>
      </c>
      <c r="M328" s="53">
        <f t="shared" si="16"/>
        <v>231</v>
      </c>
      <c r="N328" s="41" t="s">
        <v>136</v>
      </c>
      <c r="O328" s="41" t="s">
        <v>191</v>
      </c>
      <c r="P328" s="42" t="s">
        <v>233</v>
      </c>
      <c r="Q328" s="41" t="s">
        <v>151</v>
      </c>
      <c r="R328" s="43">
        <v>30</v>
      </c>
      <c r="S328" s="40"/>
      <c r="T328" s="65"/>
    </row>
    <row r="329" spans="2:20" ht="21">
      <c r="B329" s="63"/>
      <c r="C329" s="58"/>
      <c r="D329" s="25" t="str">
        <f t="shared" si="17"/>
        <v>Aquarius10°</v>
      </c>
      <c r="E329" s="26">
        <f t="shared" si="19"/>
        <v>311</v>
      </c>
      <c r="F329" s="27" t="s">
        <v>82</v>
      </c>
      <c r="G329" s="27" t="s">
        <v>194</v>
      </c>
      <c r="H329" s="28" t="s">
        <v>28</v>
      </c>
      <c r="I329" s="27" t="s">
        <v>216</v>
      </c>
      <c r="J329" s="29">
        <v>3</v>
      </c>
      <c r="K329" s="60"/>
      <c r="L329" s="25" t="str">
        <f t="shared" si="18"/>
        <v>Leo10°</v>
      </c>
      <c r="M329" s="53">
        <f t="shared" ref="M329:M378" si="20">M328-1</f>
        <v>230</v>
      </c>
      <c r="N329" s="41" t="s">
        <v>136</v>
      </c>
      <c r="O329" s="41" t="s">
        <v>193</v>
      </c>
      <c r="P329" s="42" t="s">
        <v>232</v>
      </c>
      <c r="Q329" s="41" t="s">
        <v>150</v>
      </c>
      <c r="R329" s="43">
        <v>20</v>
      </c>
      <c r="S329" s="40"/>
      <c r="T329" s="65"/>
    </row>
    <row r="330" spans="2:20" ht="21">
      <c r="B330" s="63"/>
      <c r="C330" s="58"/>
      <c r="D330" s="25" t="str">
        <f t="shared" si="17"/>
        <v>Aquarius11°</v>
      </c>
      <c r="E330" s="26">
        <f t="shared" si="19"/>
        <v>312</v>
      </c>
      <c r="F330" s="27" t="s">
        <v>82</v>
      </c>
      <c r="G330" s="27" t="s">
        <v>196</v>
      </c>
      <c r="H330" s="28" t="s">
        <v>29</v>
      </c>
      <c r="I330" s="27" t="s">
        <v>217</v>
      </c>
      <c r="J330" s="29">
        <v>4</v>
      </c>
      <c r="K330" s="60"/>
      <c r="L330" s="25" t="str">
        <f t="shared" si="18"/>
        <v>Leo11°</v>
      </c>
      <c r="M330" s="53">
        <f t="shared" si="20"/>
        <v>229</v>
      </c>
      <c r="N330" s="41" t="s">
        <v>136</v>
      </c>
      <c r="O330" s="41" t="s">
        <v>195</v>
      </c>
      <c r="P330" s="42" t="s">
        <v>99</v>
      </c>
      <c r="Q330" s="41" t="s">
        <v>149</v>
      </c>
      <c r="R330" s="43">
        <v>10</v>
      </c>
      <c r="S330" s="40"/>
      <c r="T330" s="65"/>
    </row>
    <row r="331" spans="2:20" ht="21">
      <c r="B331" s="63"/>
      <c r="C331" s="58"/>
      <c r="D331" s="25" t="str">
        <f t="shared" si="17"/>
        <v>Aquarius12°</v>
      </c>
      <c r="E331" s="26">
        <f t="shared" si="19"/>
        <v>313</v>
      </c>
      <c r="F331" s="27" t="s">
        <v>82</v>
      </c>
      <c r="G331" s="27" t="s">
        <v>198</v>
      </c>
      <c r="H331" s="28" t="s">
        <v>24</v>
      </c>
      <c r="I331" s="27" t="s">
        <v>218</v>
      </c>
      <c r="J331" s="29">
        <v>5</v>
      </c>
      <c r="K331" s="60"/>
      <c r="L331" s="25" t="str">
        <f t="shared" si="18"/>
        <v>Leo12°</v>
      </c>
      <c r="M331" s="53">
        <f t="shared" si="20"/>
        <v>228</v>
      </c>
      <c r="N331" s="41" t="s">
        <v>136</v>
      </c>
      <c r="O331" s="41" t="s">
        <v>197</v>
      </c>
      <c r="P331" s="42" t="s">
        <v>98</v>
      </c>
      <c r="Q331" s="41" t="s">
        <v>148</v>
      </c>
      <c r="R331" s="43">
        <v>9</v>
      </c>
      <c r="S331" s="40"/>
      <c r="T331" s="65"/>
    </row>
    <row r="332" spans="2:20" ht="21">
      <c r="B332" s="63"/>
      <c r="C332" s="58"/>
      <c r="D332" s="25" t="str">
        <f t="shared" si="17"/>
        <v>Aquarius13°</v>
      </c>
      <c r="E332" s="26">
        <f t="shared" si="19"/>
        <v>314</v>
      </c>
      <c r="F332" s="27" t="s">
        <v>82</v>
      </c>
      <c r="G332" s="27" t="s">
        <v>200</v>
      </c>
      <c r="H332" s="28" t="s">
        <v>26</v>
      </c>
      <c r="I332" s="27" t="s">
        <v>219</v>
      </c>
      <c r="J332" s="29">
        <v>6</v>
      </c>
      <c r="K332" s="60"/>
      <c r="L332" s="25" t="str">
        <f t="shared" si="18"/>
        <v>Leo13°</v>
      </c>
      <c r="M332" s="53">
        <f t="shared" si="20"/>
        <v>227</v>
      </c>
      <c r="N332" s="41" t="s">
        <v>136</v>
      </c>
      <c r="O332" s="41" t="s">
        <v>199</v>
      </c>
      <c r="P332" s="42" t="s">
        <v>32</v>
      </c>
      <c r="Q332" s="41" t="s">
        <v>147</v>
      </c>
      <c r="R332" s="43">
        <v>8</v>
      </c>
      <c r="S332" s="40"/>
      <c r="T332" s="65"/>
    </row>
    <row r="333" spans="2:20" ht="21">
      <c r="B333" s="63"/>
      <c r="C333" s="58"/>
      <c r="D333" s="25" t="str">
        <f t="shared" si="17"/>
        <v>Aquarius14°</v>
      </c>
      <c r="E333" s="26">
        <f t="shared" si="19"/>
        <v>315</v>
      </c>
      <c r="F333" s="27" t="s">
        <v>82</v>
      </c>
      <c r="G333" s="27" t="s">
        <v>202</v>
      </c>
      <c r="H333" s="28" t="s">
        <v>31</v>
      </c>
      <c r="I333" s="27" t="s">
        <v>220</v>
      </c>
      <c r="J333" s="29">
        <v>7</v>
      </c>
      <c r="K333" s="60"/>
      <c r="L333" s="25" t="str">
        <f t="shared" si="18"/>
        <v>Leo14°</v>
      </c>
      <c r="M333" s="53">
        <f t="shared" si="20"/>
        <v>226</v>
      </c>
      <c r="N333" s="41" t="s">
        <v>136</v>
      </c>
      <c r="O333" s="41" t="s">
        <v>201</v>
      </c>
      <c r="P333" s="42" t="s">
        <v>30</v>
      </c>
      <c r="Q333" s="41" t="s">
        <v>146</v>
      </c>
      <c r="R333" s="43">
        <v>7</v>
      </c>
      <c r="S333" s="40"/>
      <c r="T333" s="65"/>
    </row>
    <row r="334" spans="2:20" ht="21">
      <c r="B334" s="63"/>
      <c r="C334" s="58"/>
      <c r="D334" s="25" t="str">
        <f t="shared" si="17"/>
        <v>Aquarius15°</v>
      </c>
      <c r="E334" s="26">
        <f t="shared" si="19"/>
        <v>316</v>
      </c>
      <c r="F334" s="27" t="s">
        <v>82</v>
      </c>
      <c r="G334" s="27" t="s">
        <v>204</v>
      </c>
      <c r="H334" s="28" t="s">
        <v>33</v>
      </c>
      <c r="I334" s="27" t="s">
        <v>221</v>
      </c>
      <c r="J334" s="29">
        <v>8</v>
      </c>
      <c r="K334" s="60"/>
      <c r="L334" s="25" t="str">
        <f t="shared" si="18"/>
        <v>Leo15°</v>
      </c>
      <c r="M334" s="53">
        <f t="shared" si="20"/>
        <v>225</v>
      </c>
      <c r="N334" s="41" t="s">
        <v>136</v>
      </c>
      <c r="O334" s="41" t="s">
        <v>203</v>
      </c>
      <c r="P334" s="42" t="s">
        <v>25</v>
      </c>
      <c r="Q334" s="41" t="s">
        <v>145</v>
      </c>
      <c r="R334" s="43">
        <v>6</v>
      </c>
      <c r="S334" s="40"/>
      <c r="T334" s="65"/>
    </row>
    <row r="335" spans="2:20" ht="21">
      <c r="B335" s="63"/>
      <c r="C335" s="58"/>
      <c r="D335" s="25" t="str">
        <f t="shared" si="17"/>
        <v>Aquarius16°</v>
      </c>
      <c r="E335" s="26">
        <f t="shared" si="19"/>
        <v>317</v>
      </c>
      <c r="F335" s="27" t="s">
        <v>82</v>
      </c>
      <c r="G335" s="27" t="s">
        <v>206</v>
      </c>
      <c r="H335" s="28" t="s">
        <v>235</v>
      </c>
      <c r="I335" s="27" t="s">
        <v>222</v>
      </c>
      <c r="J335" s="29">
        <v>9</v>
      </c>
      <c r="K335" s="60"/>
      <c r="L335" s="25" t="str">
        <f t="shared" si="18"/>
        <v>Leo16°</v>
      </c>
      <c r="M335" s="53">
        <f t="shared" si="20"/>
        <v>224</v>
      </c>
      <c r="N335" s="41" t="s">
        <v>136</v>
      </c>
      <c r="O335" s="41" t="s">
        <v>205</v>
      </c>
      <c r="P335" s="42" t="s">
        <v>23</v>
      </c>
      <c r="Q335" s="41" t="s">
        <v>144</v>
      </c>
      <c r="R335" s="43">
        <v>5</v>
      </c>
      <c r="S335" s="40"/>
      <c r="T335" s="65"/>
    </row>
    <row r="336" spans="2:20" ht="21">
      <c r="B336" s="63"/>
      <c r="C336" s="58"/>
      <c r="D336" s="25" t="str">
        <f t="shared" si="17"/>
        <v>Aquarius17°</v>
      </c>
      <c r="E336" s="26">
        <f t="shared" si="19"/>
        <v>318</v>
      </c>
      <c r="F336" s="27" t="s">
        <v>82</v>
      </c>
      <c r="G336" s="27" t="s">
        <v>208</v>
      </c>
      <c r="H336" s="28" t="s">
        <v>35</v>
      </c>
      <c r="I336" s="27" t="s">
        <v>223</v>
      </c>
      <c r="J336" s="29">
        <v>10</v>
      </c>
      <c r="K336" s="60"/>
      <c r="L336" s="25" t="str">
        <f t="shared" si="18"/>
        <v>Leo17°</v>
      </c>
      <c r="M336" s="53">
        <f t="shared" si="20"/>
        <v>223</v>
      </c>
      <c r="N336" s="41" t="s">
        <v>136</v>
      </c>
      <c r="O336" s="41" t="s">
        <v>207</v>
      </c>
      <c r="P336" s="42" t="s">
        <v>22</v>
      </c>
      <c r="Q336" s="41" t="s">
        <v>143</v>
      </c>
      <c r="R336" s="43">
        <v>4</v>
      </c>
      <c r="S336" s="40"/>
      <c r="T336" s="65"/>
    </row>
    <row r="337" spans="2:20" ht="21">
      <c r="B337" s="63"/>
      <c r="C337" s="58"/>
      <c r="D337" s="25" t="str">
        <f t="shared" si="17"/>
        <v>Aquarius18°</v>
      </c>
      <c r="E337" s="26">
        <f t="shared" si="19"/>
        <v>319</v>
      </c>
      <c r="F337" s="27" t="s">
        <v>82</v>
      </c>
      <c r="G337" s="27" t="s">
        <v>210</v>
      </c>
      <c r="H337" s="28" t="s">
        <v>36</v>
      </c>
      <c r="I337" s="27" t="s">
        <v>224</v>
      </c>
      <c r="J337" s="29">
        <v>20</v>
      </c>
      <c r="K337" s="60"/>
      <c r="L337" s="25" t="str">
        <f t="shared" si="18"/>
        <v>Leo18°</v>
      </c>
      <c r="M337" s="53">
        <f t="shared" si="20"/>
        <v>222</v>
      </c>
      <c r="N337" s="41" t="s">
        <v>136</v>
      </c>
      <c r="O337" s="41" t="s">
        <v>209</v>
      </c>
      <c r="P337" s="42" t="s">
        <v>21</v>
      </c>
      <c r="Q337" s="41" t="s">
        <v>142</v>
      </c>
      <c r="R337" s="43">
        <v>3</v>
      </c>
      <c r="S337" s="40"/>
      <c r="T337" s="65"/>
    </row>
    <row r="338" spans="2:20" ht="21">
      <c r="B338" s="63"/>
      <c r="C338" s="58"/>
      <c r="D338" s="25" t="str">
        <f t="shared" si="17"/>
        <v>Aquarius19°</v>
      </c>
      <c r="E338" s="26">
        <f t="shared" si="19"/>
        <v>320</v>
      </c>
      <c r="F338" s="27" t="s">
        <v>82</v>
      </c>
      <c r="G338" s="27" t="s">
        <v>212</v>
      </c>
      <c r="H338" s="28" t="s">
        <v>37</v>
      </c>
      <c r="I338" s="27" t="s">
        <v>225</v>
      </c>
      <c r="J338" s="29">
        <v>30</v>
      </c>
      <c r="K338" s="60"/>
      <c r="L338" s="25" t="str">
        <f t="shared" si="18"/>
        <v>Leo19°</v>
      </c>
      <c r="M338" s="53">
        <f t="shared" si="20"/>
        <v>221</v>
      </c>
      <c r="N338" s="41" t="s">
        <v>136</v>
      </c>
      <c r="O338" s="41" t="s">
        <v>211</v>
      </c>
      <c r="P338" s="42" t="s">
        <v>20</v>
      </c>
      <c r="Q338" s="41" t="s">
        <v>141</v>
      </c>
      <c r="R338" s="43">
        <v>2</v>
      </c>
      <c r="S338" s="40"/>
      <c r="T338" s="65"/>
    </row>
    <row r="339" spans="2:20" ht="21">
      <c r="B339" s="63"/>
      <c r="C339" s="58"/>
      <c r="D339" s="25" t="str">
        <f t="shared" ref="D339:D378" si="21">F339&amp;G339</f>
        <v>Aquarius20°</v>
      </c>
      <c r="E339" s="26">
        <f t="shared" si="19"/>
        <v>321</v>
      </c>
      <c r="F339" s="27" t="s">
        <v>82</v>
      </c>
      <c r="G339" s="27" t="s">
        <v>53</v>
      </c>
      <c r="H339" s="28" t="s">
        <v>38</v>
      </c>
      <c r="I339" s="27" t="s">
        <v>226</v>
      </c>
      <c r="J339" s="29">
        <v>40</v>
      </c>
      <c r="K339" s="60"/>
      <c r="L339" s="25" t="str">
        <f t="shared" ref="L339:L378" si="22">N339&amp;O339</f>
        <v>Leo20°</v>
      </c>
      <c r="M339" s="53">
        <f t="shared" si="20"/>
        <v>220</v>
      </c>
      <c r="N339" s="41" t="s">
        <v>136</v>
      </c>
      <c r="O339" s="41" t="s">
        <v>213</v>
      </c>
      <c r="P339" s="42" t="s">
        <v>18</v>
      </c>
      <c r="Q339" s="41" t="s">
        <v>140</v>
      </c>
      <c r="R339" s="43">
        <v>1</v>
      </c>
      <c r="S339" s="40"/>
      <c r="T339" s="65"/>
    </row>
    <row r="340" spans="2:20" ht="21">
      <c r="B340" s="63"/>
      <c r="C340" s="58"/>
      <c r="D340" s="25" t="str">
        <f t="shared" si="21"/>
        <v>Aquarius21°</v>
      </c>
      <c r="E340" s="26">
        <f t="shared" si="19"/>
        <v>322</v>
      </c>
      <c r="F340" s="27" t="s">
        <v>82</v>
      </c>
      <c r="G340" s="27" t="s">
        <v>55</v>
      </c>
      <c r="H340" s="28" t="s">
        <v>39</v>
      </c>
      <c r="I340" s="27" t="s">
        <v>227</v>
      </c>
      <c r="J340" s="29">
        <v>50</v>
      </c>
      <c r="K340" s="60"/>
      <c r="L340" s="25" t="str">
        <f t="shared" si="22"/>
        <v>Leo21°</v>
      </c>
      <c r="M340" s="53">
        <f t="shared" si="20"/>
        <v>219</v>
      </c>
      <c r="N340" s="41" t="s">
        <v>136</v>
      </c>
      <c r="O340" s="41" t="s">
        <v>54</v>
      </c>
      <c r="P340" s="42" t="s">
        <v>34</v>
      </c>
      <c r="Q340" s="41" t="s">
        <v>161</v>
      </c>
      <c r="R340" s="43">
        <v>400</v>
      </c>
      <c r="S340" s="40"/>
      <c r="T340" s="65"/>
    </row>
    <row r="341" spans="2:20" ht="21">
      <c r="B341" s="63"/>
      <c r="C341" s="58"/>
      <c r="D341" s="25" t="str">
        <f t="shared" si="21"/>
        <v>Aquarius22°</v>
      </c>
      <c r="E341" s="26">
        <f t="shared" si="19"/>
        <v>323</v>
      </c>
      <c r="F341" s="27" t="s">
        <v>82</v>
      </c>
      <c r="G341" s="27" t="s">
        <v>57</v>
      </c>
      <c r="H341" s="28" t="s">
        <v>40</v>
      </c>
      <c r="I341" s="27" t="s">
        <v>228</v>
      </c>
      <c r="J341" s="29">
        <v>60</v>
      </c>
      <c r="K341" s="60"/>
      <c r="L341" s="25" t="str">
        <f t="shared" si="22"/>
        <v>Leo22°</v>
      </c>
      <c r="M341" s="53">
        <f t="shared" si="20"/>
        <v>218</v>
      </c>
      <c r="N341" s="41" t="s">
        <v>136</v>
      </c>
      <c r="O341" s="41" t="s">
        <v>56</v>
      </c>
      <c r="P341" s="42" t="s">
        <v>129</v>
      </c>
      <c r="Q341" s="41" t="s">
        <v>160</v>
      </c>
      <c r="R341" s="43">
        <v>300</v>
      </c>
      <c r="S341" s="40"/>
      <c r="T341" s="65"/>
    </row>
    <row r="342" spans="2:20" ht="21">
      <c r="B342" s="63"/>
      <c r="C342" s="58"/>
      <c r="D342" s="25" t="str">
        <f t="shared" si="21"/>
        <v>Aquarius23°</v>
      </c>
      <c r="E342" s="26">
        <f t="shared" ref="E342:E378" si="23">E341+1</f>
        <v>324</v>
      </c>
      <c r="F342" s="27" t="s">
        <v>82</v>
      </c>
      <c r="G342" s="27" t="s">
        <v>59</v>
      </c>
      <c r="H342" s="28" t="s">
        <v>45</v>
      </c>
      <c r="I342" s="27" t="s">
        <v>168</v>
      </c>
      <c r="J342" s="29">
        <v>70</v>
      </c>
      <c r="K342" s="60"/>
      <c r="L342" s="25" t="str">
        <f t="shared" si="22"/>
        <v>Leo23°</v>
      </c>
      <c r="M342" s="53">
        <f t="shared" si="20"/>
        <v>217</v>
      </c>
      <c r="N342" s="41" t="s">
        <v>136</v>
      </c>
      <c r="O342" s="41" t="s">
        <v>58</v>
      </c>
      <c r="P342" s="42" t="s">
        <v>128</v>
      </c>
      <c r="Q342" s="41" t="s">
        <v>159</v>
      </c>
      <c r="R342" s="43">
        <v>200</v>
      </c>
      <c r="S342" s="40"/>
      <c r="T342" s="65"/>
    </row>
    <row r="343" spans="2:20" ht="21">
      <c r="B343" s="63"/>
      <c r="C343" s="58"/>
      <c r="D343" s="25" t="str">
        <f t="shared" si="21"/>
        <v>Aquarius24°</v>
      </c>
      <c r="E343" s="26">
        <f t="shared" si="23"/>
        <v>325</v>
      </c>
      <c r="F343" s="27" t="s">
        <v>82</v>
      </c>
      <c r="G343" s="27" t="s">
        <v>61</v>
      </c>
      <c r="H343" s="28" t="s">
        <v>46</v>
      </c>
      <c r="I343" s="27" t="s">
        <v>169</v>
      </c>
      <c r="J343" s="29">
        <v>80</v>
      </c>
      <c r="K343" s="60"/>
      <c r="L343" s="25" t="str">
        <f t="shared" si="22"/>
        <v>Leo24°</v>
      </c>
      <c r="M343" s="53">
        <f t="shared" si="20"/>
        <v>216</v>
      </c>
      <c r="N343" s="41" t="s">
        <v>136</v>
      </c>
      <c r="O343" s="41" t="s">
        <v>60</v>
      </c>
      <c r="P343" s="42" t="s">
        <v>41</v>
      </c>
      <c r="Q343" s="41" t="s">
        <v>158</v>
      </c>
      <c r="R343" s="43">
        <v>100</v>
      </c>
      <c r="S343" s="40"/>
      <c r="T343" s="65"/>
    </row>
    <row r="344" spans="2:20" ht="21">
      <c r="B344" s="63"/>
      <c r="C344" s="58"/>
      <c r="D344" s="25" t="str">
        <f t="shared" si="21"/>
        <v>Aquarius25°</v>
      </c>
      <c r="E344" s="26">
        <f t="shared" si="23"/>
        <v>326</v>
      </c>
      <c r="F344" s="27" t="s">
        <v>82</v>
      </c>
      <c r="G344" s="27" t="s">
        <v>63</v>
      </c>
      <c r="H344" s="28" t="s">
        <v>44</v>
      </c>
      <c r="I344" s="27" t="s">
        <v>170</v>
      </c>
      <c r="J344" s="29">
        <v>90</v>
      </c>
      <c r="K344" s="60"/>
      <c r="L344" s="25" t="str">
        <f t="shared" si="22"/>
        <v>Leo25°</v>
      </c>
      <c r="M344" s="53">
        <f t="shared" si="20"/>
        <v>215</v>
      </c>
      <c r="N344" s="41" t="s">
        <v>136</v>
      </c>
      <c r="O344" s="41" t="s">
        <v>62</v>
      </c>
      <c r="P344" s="42" t="s">
        <v>44</v>
      </c>
      <c r="Q344" s="41" t="s">
        <v>157</v>
      </c>
      <c r="R344" s="43">
        <v>90</v>
      </c>
      <c r="S344" s="40"/>
      <c r="T344" s="65"/>
    </row>
    <row r="345" spans="2:20" ht="21">
      <c r="B345" s="63"/>
      <c r="C345" s="58"/>
      <c r="D345" s="25" t="str">
        <f t="shared" si="21"/>
        <v>Aquarius26°</v>
      </c>
      <c r="E345" s="26">
        <f t="shared" si="23"/>
        <v>327</v>
      </c>
      <c r="F345" s="27" t="s">
        <v>82</v>
      </c>
      <c r="G345" s="27" t="s">
        <v>65</v>
      </c>
      <c r="H345" s="28" t="s">
        <v>41</v>
      </c>
      <c r="I345" s="27" t="s">
        <v>171</v>
      </c>
      <c r="J345" s="29">
        <v>100</v>
      </c>
      <c r="K345" s="60"/>
      <c r="L345" s="25" t="str">
        <f t="shared" si="22"/>
        <v>Leo26°</v>
      </c>
      <c r="M345" s="53">
        <f t="shared" si="20"/>
        <v>214</v>
      </c>
      <c r="N345" s="41" t="s">
        <v>136</v>
      </c>
      <c r="O345" s="41" t="s">
        <v>64</v>
      </c>
      <c r="P345" s="42" t="s">
        <v>127</v>
      </c>
      <c r="Q345" s="41" t="s">
        <v>156</v>
      </c>
      <c r="R345" s="43">
        <v>80</v>
      </c>
      <c r="S345" s="40"/>
      <c r="T345" s="65"/>
    </row>
    <row r="346" spans="2:20" ht="21">
      <c r="B346" s="63"/>
      <c r="C346" s="58"/>
      <c r="D346" s="25" t="str">
        <f t="shared" si="21"/>
        <v>Aquarius27°</v>
      </c>
      <c r="E346" s="26">
        <f t="shared" si="23"/>
        <v>328</v>
      </c>
      <c r="F346" s="27" t="s">
        <v>82</v>
      </c>
      <c r="G346" s="27" t="s">
        <v>67</v>
      </c>
      <c r="H346" s="28" t="s">
        <v>42</v>
      </c>
      <c r="I346" s="27" t="s">
        <v>172</v>
      </c>
      <c r="J346" s="29">
        <v>200</v>
      </c>
      <c r="K346" s="60"/>
      <c r="L346" s="25" t="str">
        <f t="shared" si="22"/>
        <v>Leo27°</v>
      </c>
      <c r="M346" s="53">
        <f t="shared" si="20"/>
        <v>213</v>
      </c>
      <c r="N346" s="41" t="s">
        <v>136</v>
      </c>
      <c r="O346" s="41" t="s">
        <v>66</v>
      </c>
      <c r="P346" s="42" t="s">
        <v>126</v>
      </c>
      <c r="Q346" s="41" t="s">
        <v>155</v>
      </c>
      <c r="R346" s="43">
        <v>70</v>
      </c>
      <c r="S346" s="40"/>
      <c r="T346" s="65"/>
    </row>
    <row r="347" spans="2:20" ht="21">
      <c r="B347" s="63"/>
      <c r="C347" s="58"/>
      <c r="D347" s="25" t="str">
        <f t="shared" si="21"/>
        <v>Aquarius28°</v>
      </c>
      <c r="E347" s="26">
        <f t="shared" si="23"/>
        <v>329</v>
      </c>
      <c r="F347" s="27" t="s">
        <v>82</v>
      </c>
      <c r="G347" s="27" t="s">
        <v>69</v>
      </c>
      <c r="H347" s="28" t="s">
        <v>43</v>
      </c>
      <c r="I347" s="27" t="s">
        <v>173</v>
      </c>
      <c r="J347" s="29">
        <v>300</v>
      </c>
      <c r="K347" s="60"/>
      <c r="L347" s="25" t="str">
        <f t="shared" si="22"/>
        <v>Leo28°</v>
      </c>
      <c r="M347" s="53">
        <f t="shared" si="20"/>
        <v>212</v>
      </c>
      <c r="N347" s="41" t="s">
        <v>136</v>
      </c>
      <c r="O347" s="41" t="s">
        <v>68</v>
      </c>
      <c r="P347" s="42" t="s">
        <v>40</v>
      </c>
      <c r="Q347" s="41" t="s">
        <v>154</v>
      </c>
      <c r="R347" s="43">
        <v>60</v>
      </c>
      <c r="S347" s="40"/>
      <c r="T347" s="65"/>
    </row>
    <row r="348" spans="2:20" ht="21">
      <c r="B348" s="63"/>
      <c r="C348" s="58"/>
      <c r="D348" s="25" t="str">
        <f t="shared" si="21"/>
        <v>Aquarius29°</v>
      </c>
      <c r="E348" s="26">
        <f t="shared" si="23"/>
        <v>330</v>
      </c>
      <c r="F348" s="27" t="s">
        <v>82</v>
      </c>
      <c r="G348" s="27" t="s">
        <v>71</v>
      </c>
      <c r="H348" s="28" t="s">
        <v>34</v>
      </c>
      <c r="I348" s="27" t="s">
        <v>174</v>
      </c>
      <c r="J348" s="29">
        <v>400</v>
      </c>
      <c r="K348" s="60"/>
      <c r="L348" s="25" t="str">
        <f t="shared" si="22"/>
        <v>Leo29°</v>
      </c>
      <c r="M348" s="53">
        <f t="shared" si="20"/>
        <v>211</v>
      </c>
      <c r="N348" s="41" t="s">
        <v>136</v>
      </c>
      <c r="O348" s="41" t="s">
        <v>70</v>
      </c>
      <c r="P348" s="42" t="s">
        <v>39</v>
      </c>
      <c r="Q348" s="41" t="s">
        <v>153</v>
      </c>
      <c r="R348" s="43">
        <v>50</v>
      </c>
      <c r="S348" s="40"/>
      <c r="T348" s="65"/>
    </row>
    <row r="349" spans="2:20" ht="21">
      <c r="B349" s="63"/>
      <c r="C349" s="58"/>
      <c r="D349" s="25" t="str">
        <f t="shared" si="21"/>
        <v>Pisces0°</v>
      </c>
      <c r="E349" s="26">
        <f t="shared" si="23"/>
        <v>331</v>
      </c>
      <c r="F349" s="27" t="s">
        <v>6</v>
      </c>
      <c r="G349" s="27" t="s">
        <v>237</v>
      </c>
      <c r="H349" s="28" t="s">
        <v>19</v>
      </c>
      <c r="I349" s="27" t="s">
        <v>214</v>
      </c>
      <c r="J349" s="29">
        <v>1</v>
      </c>
      <c r="K349" s="60"/>
      <c r="L349" s="25" t="str">
        <f t="shared" si="22"/>
        <v>Virgo0°</v>
      </c>
      <c r="M349" s="53">
        <f t="shared" si="20"/>
        <v>210</v>
      </c>
      <c r="N349" s="41" t="s">
        <v>137</v>
      </c>
      <c r="O349" s="41" t="s">
        <v>51</v>
      </c>
      <c r="P349" s="42" t="s">
        <v>38</v>
      </c>
      <c r="Q349" s="41" t="s">
        <v>152</v>
      </c>
      <c r="R349" s="43">
        <v>40</v>
      </c>
      <c r="S349" s="40"/>
      <c r="T349" s="65"/>
    </row>
    <row r="350" spans="2:20" ht="21">
      <c r="B350" s="63"/>
      <c r="C350" s="58"/>
      <c r="D350" s="25" t="str">
        <f t="shared" si="21"/>
        <v>Pisces1°</v>
      </c>
      <c r="E350" s="26">
        <f t="shared" si="23"/>
        <v>332</v>
      </c>
      <c r="F350" s="27" t="s">
        <v>83</v>
      </c>
      <c r="G350" s="27" t="s">
        <v>176</v>
      </c>
      <c r="H350" s="28" t="s">
        <v>27</v>
      </c>
      <c r="I350" s="27" t="s">
        <v>215</v>
      </c>
      <c r="J350" s="29">
        <v>2</v>
      </c>
      <c r="K350" s="60"/>
      <c r="L350" s="25" t="str">
        <f t="shared" si="22"/>
        <v>Virgo1°</v>
      </c>
      <c r="M350" s="53">
        <f t="shared" si="20"/>
        <v>209</v>
      </c>
      <c r="N350" s="41" t="s">
        <v>137</v>
      </c>
      <c r="O350" s="41" t="s">
        <v>175</v>
      </c>
      <c r="P350" s="42" t="s">
        <v>125</v>
      </c>
      <c r="Q350" s="41" t="s">
        <v>151</v>
      </c>
      <c r="R350" s="43">
        <v>30</v>
      </c>
      <c r="S350" s="40"/>
      <c r="T350" s="65"/>
    </row>
    <row r="351" spans="2:20" ht="21">
      <c r="B351" s="63"/>
      <c r="C351" s="58"/>
      <c r="D351" s="25" t="str">
        <f t="shared" si="21"/>
        <v>Pisces2°</v>
      </c>
      <c r="E351" s="26">
        <f t="shared" si="23"/>
        <v>333</v>
      </c>
      <c r="F351" s="27" t="s">
        <v>83</v>
      </c>
      <c r="G351" s="27" t="s">
        <v>178</v>
      </c>
      <c r="H351" s="28" t="s">
        <v>28</v>
      </c>
      <c r="I351" s="27" t="s">
        <v>216</v>
      </c>
      <c r="J351" s="29">
        <v>3</v>
      </c>
      <c r="K351" s="60"/>
      <c r="L351" s="25" t="str">
        <f t="shared" si="22"/>
        <v>Virgo2°</v>
      </c>
      <c r="M351" s="53">
        <f t="shared" si="20"/>
        <v>208</v>
      </c>
      <c r="N351" s="41" t="s">
        <v>137</v>
      </c>
      <c r="O351" s="41" t="s">
        <v>177</v>
      </c>
      <c r="P351" s="42" t="s">
        <v>124</v>
      </c>
      <c r="Q351" s="41" t="s">
        <v>150</v>
      </c>
      <c r="R351" s="43">
        <v>20</v>
      </c>
      <c r="S351" s="40"/>
      <c r="T351" s="65"/>
    </row>
    <row r="352" spans="2:20" ht="21">
      <c r="B352" s="63"/>
      <c r="C352" s="58"/>
      <c r="D352" s="25" t="str">
        <f t="shared" si="21"/>
        <v>Pisces3°</v>
      </c>
      <c r="E352" s="26">
        <f t="shared" si="23"/>
        <v>334</v>
      </c>
      <c r="F352" s="27" t="s">
        <v>83</v>
      </c>
      <c r="G352" s="27" t="s">
        <v>180</v>
      </c>
      <c r="H352" s="28" t="s">
        <v>29</v>
      </c>
      <c r="I352" s="27" t="s">
        <v>217</v>
      </c>
      <c r="J352" s="29">
        <v>4</v>
      </c>
      <c r="K352" s="60"/>
      <c r="L352" s="25" t="str">
        <f t="shared" si="22"/>
        <v>Virgo3°</v>
      </c>
      <c r="M352" s="53">
        <f t="shared" si="20"/>
        <v>207</v>
      </c>
      <c r="N352" s="41" t="s">
        <v>137</v>
      </c>
      <c r="O352" s="41" t="s">
        <v>179</v>
      </c>
      <c r="P352" s="42" t="s">
        <v>123</v>
      </c>
      <c r="Q352" s="41" t="s">
        <v>149</v>
      </c>
      <c r="R352" s="43">
        <v>10</v>
      </c>
      <c r="S352" s="40"/>
      <c r="T352" s="65"/>
    </row>
    <row r="353" spans="2:20" ht="21">
      <c r="B353" s="63"/>
      <c r="C353" s="58"/>
      <c r="D353" s="25" t="str">
        <f t="shared" si="21"/>
        <v>Pisces4°</v>
      </c>
      <c r="E353" s="26">
        <f t="shared" si="23"/>
        <v>335</v>
      </c>
      <c r="F353" s="27" t="s">
        <v>83</v>
      </c>
      <c r="G353" s="27" t="s">
        <v>182</v>
      </c>
      <c r="H353" s="28" t="s">
        <v>24</v>
      </c>
      <c r="I353" s="27" t="s">
        <v>218</v>
      </c>
      <c r="J353" s="29">
        <v>5</v>
      </c>
      <c r="K353" s="60"/>
      <c r="L353" s="25" t="str">
        <f t="shared" si="22"/>
        <v>Virgo4°</v>
      </c>
      <c r="M353" s="53">
        <f t="shared" si="20"/>
        <v>206</v>
      </c>
      <c r="N353" s="41" t="s">
        <v>137</v>
      </c>
      <c r="O353" s="41" t="s">
        <v>181</v>
      </c>
      <c r="P353" s="42" t="s">
        <v>122</v>
      </c>
      <c r="Q353" s="41" t="s">
        <v>148</v>
      </c>
      <c r="R353" s="43">
        <v>9</v>
      </c>
      <c r="S353" s="40"/>
      <c r="T353" s="65"/>
    </row>
    <row r="354" spans="2:20" ht="21">
      <c r="B354" s="63"/>
      <c r="C354" s="58"/>
      <c r="D354" s="25" t="str">
        <f t="shared" si="21"/>
        <v>Pisces5°</v>
      </c>
      <c r="E354" s="26">
        <f t="shared" si="23"/>
        <v>336</v>
      </c>
      <c r="F354" s="27" t="s">
        <v>83</v>
      </c>
      <c r="G354" s="27" t="s">
        <v>184</v>
      </c>
      <c r="H354" s="28" t="s">
        <v>26</v>
      </c>
      <c r="I354" s="27" t="s">
        <v>219</v>
      </c>
      <c r="J354" s="29">
        <v>6</v>
      </c>
      <c r="K354" s="60"/>
      <c r="L354" s="25" t="str">
        <f t="shared" si="22"/>
        <v>Virgo5°</v>
      </c>
      <c r="M354" s="53">
        <f t="shared" si="20"/>
        <v>205</v>
      </c>
      <c r="N354" s="41" t="s">
        <v>137</v>
      </c>
      <c r="O354" s="41" t="s">
        <v>183</v>
      </c>
      <c r="P354" s="42" t="s">
        <v>33</v>
      </c>
      <c r="Q354" s="41" t="s">
        <v>147</v>
      </c>
      <c r="R354" s="43">
        <v>8</v>
      </c>
      <c r="S354" s="40"/>
      <c r="T354" s="65"/>
    </row>
    <row r="355" spans="2:20" ht="21">
      <c r="B355" s="63"/>
      <c r="C355" s="58"/>
      <c r="D355" s="25" t="str">
        <f t="shared" si="21"/>
        <v>Pisces6°</v>
      </c>
      <c r="E355" s="26">
        <f t="shared" si="23"/>
        <v>337</v>
      </c>
      <c r="F355" s="27" t="s">
        <v>83</v>
      </c>
      <c r="G355" s="27" t="s">
        <v>186</v>
      </c>
      <c r="H355" s="28" t="s">
        <v>31</v>
      </c>
      <c r="I355" s="27" t="s">
        <v>220</v>
      </c>
      <c r="J355" s="29">
        <v>7</v>
      </c>
      <c r="K355" s="60"/>
      <c r="L355" s="25" t="str">
        <f t="shared" si="22"/>
        <v>Virgo6°</v>
      </c>
      <c r="M355" s="53">
        <f t="shared" si="20"/>
        <v>204</v>
      </c>
      <c r="N355" s="41" t="s">
        <v>137</v>
      </c>
      <c r="O355" s="41" t="s">
        <v>185</v>
      </c>
      <c r="P355" s="42" t="s">
        <v>31</v>
      </c>
      <c r="Q355" s="41" t="s">
        <v>146</v>
      </c>
      <c r="R355" s="43">
        <v>7</v>
      </c>
      <c r="S355" s="40"/>
      <c r="T355" s="65"/>
    </row>
    <row r="356" spans="2:20" ht="21">
      <c r="B356" s="63"/>
      <c r="C356" s="58"/>
      <c r="D356" s="25" t="str">
        <f t="shared" si="21"/>
        <v>Pisces7°</v>
      </c>
      <c r="E356" s="26">
        <f t="shared" si="23"/>
        <v>338</v>
      </c>
      <c r="F356" s="27" t="s">
        <v>83</v>
      </c>
      <c r="G356" s="27" t="s">
        <v>188</v>
      </c>
      <c r="H356" s="28" t="s">
        <v>33</v>
      </c>
      <c r="I356" s="27" t="s">
        <v>221</v>
      </c>
      <c r="J356" s="29">
        <v>8</v>
      </c>
      <c r="K356" s="60"/>
      <c r="L356" s="25" t="str">
        <f t="shared" si="22"/>
        <v>Virgo7°</v>
      </c>
      <c r="M356" s="53">
        <f t="shared" si="20"/>
        <v>203</v>
      </c>
      <c r="N356" s="41" t="s">
        <v>137</v>
      </c>
      <c r="O356" s="41" t="s">
        <v>187</v>
      </c>
      <c r="P356" s="42" t="s">
        <v>26</v>
      </c>
      <c r="Q356" s="41" t="s">
        <v>145</v>
      </c>
      <c r="R356" s="43">
        <v>6</v>
      </c>
      <c r="S356" s="40"/>
      <c r="T356" s="65"/>
    </row>
    <row r="357" spans="2:20" ht="21">
      <c r="B357" s="63"/>
      <c r="C357" s="58"/>
      <c r="D357" s="25" t="str">
        <f t="shared" si="21"/>
        <v>Pisces8°</v>
      </c>
      <c r="E357" s="26">
        <f t="shared" si="23"/>
        <v>339</v>
      </c>
      <c r="F357" s="27" t="s">
        <v>83</v>
      </c>
      <c r="G357" s="27" t="s">
        <v>190</v>
      </c>
      <c r="H357" s="28" t="s">
        <v>235</v>
      </c>
      <c r="I357" s="27" t="s">
        <v>222</v>
      </c>
      <c r="J357" s="29">
        <v>9</v>
      </c>
      <c r="K357" s="60"/>
      <c r="L357" s="25" t="str">
        <f t="shared" si="22"/>
        <v>Virgo8°</v>
      </c>
      <c r="M357" s="53">
        <f t="shared" si="20"/>
        <v>202</v>
      </c>
      <c r="N357" s="41" t="s">
        <v>137</v>
      </c>
      <c r="O357" s="41" t="s">
        <v>189</v>
      </c>
      <c r="P357" s="42" t="s">
        <v>24</v>
      </c>
      <c r="Q357" s="41" t="s">
        <v>144</v>
      </c>
      <c r="R357" s="43">
        <v>5</v>
      </c>
      <c r="S357" s="40"/>
      <c r="T357" s="65"/>
    </row>
    <row r="358" spans="2:20" ht="21">
      <c r="B358" s="63"/>
      <c r="C358" s="58"/>
      <c r="D358" s="25" t="str">
        <f t="shared" si="21"/>
        <v>Pisces9°</v>
      </c>
      <c r="E358" s="26">
        <f t="shared" si="23"/>
        <v>340</v>
      </c>
      <c r="F358" s="27" t="s">
        <v>83</v>
      </c>
      <c r="G358" s="27" t="s">
        <v>192</v>
      </c>
      <c r="H358" s="28" t="s">
        <v>35</v>
      </c>
      <c r="I358" s="27" t="s">
        <v>223</v>
      </c>
      <c r="J358" s="29">
        <v>10</v>
      </c>
      <c r="K358" s="60"/>
      <c r="L358" s="25" t="str">
        <f t="shared" si="22"/>
        <v>Virgo9°</v>
      </c>
      <c r="M358" s="53">
        <f t="shared" si="20"/>
        <v>201</v>
      </c>
      <c r="N358" s="41" t="s">
        <v>137</v>
      </c>
      <c r="O358" s="41" t="s">
        <v>191</v>
      </c>
      <c r="P358" s="42" t="s">
        <v>121</v>
      </c>
      <c r="Q358" s="41" t="s">
        <v>143</v>
      </c>
      <c r="R358" s="43">
        <v>4</v>
      </c>
      <c r="S358" s="40"/>
      <c r="T358" s="65"/>
    </row>
    <row r="359" spans="2:20" ht="21">
      <c r="B359" s="63"/>
      <c r="C359" s="58"/>
      <c r="D359" s="25" t="str">
        <f t="shared" si="21"/>
        <v>Pisces10°</v>
      </c>
      <c r="E359" s="26">
        <f t="shared" si="23"/>
        <v>341</v>
      </c>
      <c r="F359" s="27" t="s">
        <v>83</v>
      </c>
      <c r="G359" s="27" t="s">
        <v>194</v>
      </c>
      <c r="H359" s="28" t="s">
        <v>36</v>
      </c>
      <c r="I359" s="27" t="s">
        <v>224</v>
      </c>
      <c r="J359" s="29">
        <v>20</v>
      </c>
      <c r="K359" s="60"/>
      <c r="L359" s="25" t="str">
        <f t="shared" si="22"/>
        <v>Virgo10°</v>
      </c>
      <c r="M359" s="53">
        <f t="shared" si="20"/>
        <v>200</v>
      </c>
      <c r="N359" s="41" t="s">
        <v>137</v>
      </c>
      <c r="O359" s="41" t="s">
        <v>193</v>
      </c>
      <c r="P359" s="42" t="s">
        <v>28</v>
      </c>
      <c r="Q359" s="41" t="s">
        <v>142</v>
      </c>
      <c r="R359" s="43">
        <v>3</v>
      </c>
      <c r="S359" s="40"/>
      <c r="T359" s="65"/>
    </row>
    <row r="360" spans="2:20" ht="21">
      <c r="B360" s="63"/>
      <c r="C360" s="58"/>
      <c r="D360" s="25" t="str">
        <f t="shared" si="21"/>
        <v>Pisces11°</v>
      </c>
      <c r="E360" s="26">
        <f t="shared" si="23"/>
        <v>342</v>
      </c>
      <c r="F360" s="27" t="s">
        <v>83</v>
      </c>
      <c r="G360" s="27" t="s">
        <v>196</v>
      </c>
      <c r="H360" s="28" t="s">
        <v>37</v>
      </c>
      <c r="I360" s="27" t="s">
        <v>225</v>
      </c>
      <c r="J360" s="29">
        <v>30</v>
      </c>
      <c r="K360" s="60"/>
      <c r="L360" s="25" t="str">
        <f t="shared" si="22"/>
        <v>Virgo11°</v>
      </c>
      <c r="M360" s="53">
        <f t="shared" si="20"/>
        <v>199</v>
      </c>
      <c r="N360" s="41" t="s">
        <v>137</v>
      </c>
      <c r="O360" s="41" t="s">
        <v>195</v>
      </c>
      <c r="P360" s="42" t="s">
        <v>27</v>
      </c>
      <c r="Q360" s="41" t="s">
        <v>141</v>
      </c>
      <c r="R360" s="43">
        <v>2</v>
      </c>
      <c r="S360" s="40"/>
      <c r="T360" s="65"/>
    </row>
    <row r="361" spans="2:20" ht="21">
      <c r="B361" s="63"/>
      <c r="C361" s="58"/>
      <c r="D361" s="25" t="str">
        <f t="shared" si="21"/>
        <v>Pisces12°</v>
      </c>
      <c r="E361" s="26">
        <f t="shared" si="23"/>
        <v>343</v>
      </c>
      <c r="F361" s="27" t="s">
        <v>83</v>
      </c>
      <c r="G361" s="27" t="s">
        <v>198</v>
      </c>
      <c r="H361" s="28" t="s">
        <v>38</v>
      </c>
      <c r="I361" s="27" t="s">
        <v>226</v>
      </c>
      <c r="J361" s="29">
        <v>40</v>
      </c>
      <c r="K361" s="60"/>
      <c r="L361" s="25" t="str">
        <f t="shared" si="22"/>
        <v>Virgo12°</v>
      </c>
      <c r="M361" s="53">
        <f t="shared" si="20"/>
        <v>198</v>
      </c>
      <c r="N361" s="41" t="s">
        <v>137</v>
      </c>
      <c r="O361" s="41" t="s">
        <v>197</v>
      </c>
      <c r="P361" s="42" t="s">
        <v>120</v>
      </c>
      <c r="Q361" s="41" t="s">
        <v>140</v>
      </c>
      <c r="R361" s="43">
        <v>1</v>
      </c>
      <c r="S361" s="40"/>
      <c r="T361" s="65"/>
    </row>
    <row r="362" spans="2:20" ht="21">
      <c r="B362" s="63"/>
      <c r="C362" s="58"/>
      <c r="D362" s="25" t="str">
        <f t="shared" si="21"/>
        <v>Pisces13°</v>
      </c>
      <c r="E362" s="26">
        <f t="shared" si="23"/>
        <v>344</v>
      </c>
      <c r="F362" s="27" t="s">
        <v>83</v>
      </c>
      <c r="G362" s="27" t="s">
        <v>200</v>
      </c>
      <c r="H362" s="28" t="s">
        <v>39</v>
      </c>
      <c r="I362" s="27" t="s">
        <v>227</v>
      </c>
      <c r="J362" s="29">
        <v>50</v>
      </c>
      <c r="K362" s="60"/>
      <c r="L362" s="25" t="str">
        <f t="shared" si="22"/>
        <v>Virgo13°</v>
      </c>
      <c r="M362" s="53">
        <f t="shared" si="20"/>
        <v>197</v>
      </c>
      <c r="N362" s="41" t="s">
        <v>137</v>
      </c>
      <c r="O362" s="41" t="s">
        <v>199</v>
      </c>
      <c r="P362" s="42" t="s">
        <v>34</v>
      </c>
      <c r="Q362" s="41" t="s">
        <v>174</v>
      </c>
      <c r="R362" s="43">
        <v>400</v>
      </c>
      <c r="S362" s="40"/>
      <c r="T362" s="65"/>
    </row>
    <row r="363" spans="2:20" ht="21">
      <c r="B363" s="63"/>
      <c r="C363" s="58"/>
      <c r="D363" s="25" t="str">
        <f t="shared" si="21"/>
        <v>Pisces14°</v>
      </c>
      <c r="E363" s="26">
        <f t="shared" si="23"/>
        <v>345</v>
      </c>
      <c r="F363" s="27" t="s">
        <v>83</v>
      </c>
      <c r="G363" s="27" t="s">
        <v>202</v>
      </c>
      <c r="H363" s="28" t="s">
        <v>40</v>
      </c>
      <c r="I363" s="27" t="s">
        <v>228</v>
      </c>
      <c r="J363" s="29">
        <v>60</v>
      </c>
      <c r="K363" s="60"/>
      <c r="L363" s="25" t="str">
        <f t="shared" si="22"/>
        <v>Virgo14°</v>
      </c>
      <c r="M363" s="53">
        <f t="shared" si="20"/>
        <v>196</v>
      </c>
      <c r="N363" s="41" t="s">
        <v>137</v>
      </c>
      <c r="O363" s="41" t="s">
        <v>201</v>
      </c>
      <c r="P363" s="42" t="s">
        <v>129</v>
      </c>
      <c r="Q363" s="41" t="s">
        <v>173</v>
      </c>
      <c r="R363" s="43">
        <v>300</v>
      </c>
      <c r="S363" s="40"/>
      <c r="T363" s="65"/>
    </row>
    <row r="364" spans="2:20" ht="21">
      <c r="B364" s="63"/>
      <c r="C364" s="58"/>
      <c r="D364" s="25" t="str">
        <f t="shared" si="21"/>
        <v>Pisces15°</v>
      </c>
      <c r="E364" s="26">
        <f t="shared" si="23"/>
        <v>346</v>
      </c>
      <c r="F364" s="27" t="s">
        <v>83</v>
      </c>
      <c r="G364" s="27" t="s">
        <v>204</v>
      </c>
      <c r="H364" s="28" t="s">
        <v>45</v>
      </c>
      <c r="I364" s="27" t="s">
        <v>168</v>
      </c>
      <c r="J364" s="29">
        <v>70</v>
      </c>
      <c r="K364" s="60"/>
      <c r="L364" s="25" t="str">
        <f t="shared" si="22"/>
        <v>Virgo15°</v>
      </c>
      <c r="M364" s="53">
        <f t="shared" si="20"/>
        <v>195</v>
      </c>
      <c r="N364" s="41" t="s">
        <v>137</v>
      </c>
      <c r="O364" s="41" t="s">
        <v>203</v>
      </c>
      <c r="P364" s="42" t="s">
        <v>128</v>
      </c>
      <c r="Q364" s="41" t="s">
        <v>172</v>
      </c>
      <c r="R364" s="43">
        <v>200</v>
      </c>
      <c r="S364" s="40"/>
      <c r="T364" s="65"/>
    </row>
    <row r="365" spans="2:20" ht="21">
      <c r="B365" s="63"/>
      <c r="C365" s="58"/>
      <c r="D365" s="25" t="str">
        <f t="shared" si="21"/>
        <v>Pisces16°</v>
      </c>
      <c r="E365" s="26">
        <f t="shared" si="23"/>
        <v>347</v>
      </c>
      <c r="F365" s="27" t="s">
        <v>83</v>
      </c>
      <c r="G365" s="27" t="s">
        <v>206</v>
      </c>
      <c r="H365" s="28" t="s">
        <v>46</v>
      </c>
      <c r="I365" s="27" t="s">
        <v>169</v>
      </c>
      <c r="J365" s="29">
        <v>80</v>
      </c>
      <c r="K365" s="60"/>
      <c r="L365" s="25" t="str">
        <f t="shared" si="22"/>
        <v>Virgo16°</v>
      </c>
      <c r="M365" s="53">
        <f t="shared" si="20"/>
        <v>194</v>
      </c>
      <c r="N365" s="41" t="s">
        <v>137</v>
      </c>
      <c r="O365" s="41" t="s">
        <v>205</v>
      </c>
      <c r="P365" s="42" t="s">
        <v>41</v>
      </c>
      <c r="Q365" s="41" t="s">
        <v>171</v>
      </c>
      <c r="R365" s="43">
        <v>100</v>
      </c>
      <c r="S365" s="40"/>
      <c r="T365" s="65"/>
    </row>
    <row r="366" spans="2:20" ht="21">
      <c r="B366" s="63"/>
      <c r="C366" s="58"/>
      <c r="D366" s="25" t="str">
        <f t="shared" si="21"/>
        <v>Pisces17°</v>
      </c>
      <c r="E366" s="26">
        <f t="shared" si="23"/>
        <v>348</v>
      </c>
      <c r="F366" s="27" t="s">
        <v>83</v>
      </c>
      <c r="G366" s="27" t="s">
        <v>208</v>
      </c>
      <c r="H366" s="28" t="s">
        <v>44</v>
      </c>
      <c r="I366" s="27" t="s">
        <v>170</v>
      </c>
      <c r="J366" s="29">
        <v>90</v>
      </c>
      <c r="K366" s="60"/>
      <c r="L366" s="25" t="str">
        <f t="shared" si="22"/>
        <v>Virgo17°</v>
      </c>
      <c r="M366" s="53">
        <f t="shared" si="20"/>
        <v>193</v>
      </c>
      <c r="N366" s="41" t="s">
        <v>137</v>
      </c>
      <c r="O366" s="41" t="s">
        <v>207</v>
      </c>
      <c r="P366" s="42" t="s">
        <v>44</v>
      </c>
      <c r="Q366" s="41" t="s">
        <v>170</v>
      </c>
      <c r="R366" s="43">
        <v>90</v>
      </c>
      <c r="S366" s="40"/>
      <c r="T366" s="65"/>
    </row>
    <row r="367" spans="2:20" ht="21">
      <c r="B367" s="63"/>
      <c r="C367" s="58"/>
      <c r="D367" s="25" t="str">
        <f t="shared" si="21"/>
        <v>Pisces18°</v>
      </c>
      <c r="E367" s="26">
        <f t="shared" si="23"/>
        <v>349</v>
      </c>
      <c r="F367" s="27" t="s">
        <v>83</v>
      </c>
      <c r="G367" s="27" t="s">
        <v>210</v>
      </c>
      <c r="H367" s="28" t="s">
        <v>41</v>
      </c>
      <c r="I367" s="27" t="s">
        <v>171</v>
      </c>
      <c r="J367" s="29">
        <v>100</v>
      </c>
      <c r="K367" s="60"/>
      <c r="L367" s="25" t="str">
        <f t="shared" si="22"/>
        <v>Virgo18°</v>
      </c>
      <c r="M367" s="53">
        <f t="shared" si="20"/>
        <v>192</v>
      </c>
      <c r="N367" s="41" t="s">
        <v>137</v>
      </c>
      <c r="O367" s="41" t="s">
        <v>209</v>
      </c>
      <c r="P367" s="42" t="s">
        <v>127</v>
      </c>
      <c r="Q367" s="41" t="s">
        <v>169</v>
      </c>
      <c r="R367" s="43">
        <v>80</v>
      </c>
      <c r="S367" s="40"/>
      <c r="T367" s="65"/>
    </row>
    <row r="368" spans="2:20" ht="21">
      <c r="B368" s="63"/>
      <c r="C368" s="58"/>
      <c r="D368" s="25" t="str">
        <f t="shared" si="21"/>
        <v>Pisces19°</v>
      </c>
      <c r="E368" s="26">
        <f t="shared" si="23"/>
        <v>350</v>
      </c>
      <c r="F368" s="27" t="s">
        <v>83</v>
      </c>
      <c r="G368" s="27" t="s">
        <v>212</v>
      </c>
      <c r="H368" s="28" t="s">
        <v>42</v>
      </c>
      <c r="I368" s="27" t="s">
        <v>172</v>
      </c>
      <c r="J368" s="29">
        <v>200</v>
      </c>
      <c r="K368" s="60"/>
      <c r="L368" s="25" t="str">
        <f t="shared" si="22"/>
        <v>Virgo19°</v>
      </c>
      <c r="M368" s="53">
        <f t="shared" si="20"/>
        <v>191</v>
      </c>
      <c r="N368" s="41" t="s">
        <v>137</v>
      </c>
      <c r="O368" s="41" t="s">
        <v>211</v>
      </c>
      <c r="P368" s="42" t="s">
        <v>126</v>
      </c>
      <c r="Q368" s="41" t="s">
        <v>168</v>
      </c>
      <c r="R368" s="43">
        <v>70</v>
      </c>
      <c r="S368" s="40"/>
      <c r="T368" s="65"/>
    </row>
    <row r="369" spans="2:20" ht="21">
      <c r="B369" s="63"/>
      <c r="C369" s="58"/>
      <c r="D369" s="25" t="str">
        <f t="shared" si="21"/>
        <v>Pisces20°</v>
      </c>
      <c r="E369" s="26">
        <f t="shared" si="23"/>
        <v>351</v>
      </c>
      <c r="F369" s="27" t="s">
        <v>83</v>
      </c>
      <c r="G369" s="27" t="s">
        <v>53</v>
      </c>
      <c r="H369" s="28" t="s">
        <v>43</v>
      </c>
      <c r="I369" s="27" t="s">
        <v>173</v>
      </c>
      <c r="J369" s="29">
        <v>300</v>
      </c>
      <c r="K369" s="60"/>
      <c r="L369" s="25" t="str">
        <f t="shared" si="22"/>
        <v>Virgo20°</v>
      </c>
      <c r="M369" s="53">
        <f t="shared" si="20"/>
        <v>190</v>
      </c>
      <c r="N369" s="41" t="s">
        <v>137</v>
      </c>
      <c r="O369" s="41" t="s">
        <v>213</v>
      </c>
      <c r="P369" s="42" t="s">
        <v>40</v>
      </c>
      <c r="Q369" s="41" t="s">
        <v>228</v>
      </c>
      <c r="R369" s="43">
        <v>60</v>
      </c>
      <c r="S369" s="40"/>
      <c r="T369" s="65"/>
    </row>
    <row r="370" spans="2:20" ht="21">
      <c r="B370" s="63"/>
      <c r="C370" s="58"/>
      <c r="D370" s="25" t="str">
        <f t="shared" si="21"/>
        <v>Pisces21°</v>
      </c>
      <c r="E370" s="26">
        <f t="shared" si="23"/>
        <v>352</v>
      </c>
      <c r="F370" s="27" t="s">
        <v>83</v>
      </c>
      <c r="G370" s="27" t="s">
        <v>55</v>
      </c>
      <c r="H370" s="28" t="s">
        <v>34</v>
      </c>
      <c r="I370" s="27" t="s">
        <v>174</v>
      </c>
      <c r="J370" s="29">
        <v>400</v>
      </c>
      <c r="K370" s="60"/>
      <c r="L370" s="25" t="str">
        <f t="shared" si="22"/>
        <v>Virgo21°</v>
      </c>
      <c r="M370" s="53">
        <f t="shared" si="20"/>
        <v>189</v>
      </c>
      <c r="N370" s="41" t="s">
        <v>137</v>
      </c>
      <c r="O370" s="41" t="s">
        <v>54</v>
      </c>
      <c r="P370" s="42" t="s">
        <v>39</v>
      </c>
      <c r="Q370" s="41" t="s">
        <v>227</v>
      </c>
      <c r="R370" s="43">
        <v>50</v>
      </c>
      <c r="S370" s="40"/>
      <c r="T370" s="65"/>
    </row>
    <row r="371" spans="2:20" ht="21">
      <c r="B371" s="63"/>
      <c r="C371" s="58"/>
      <c r="D371" s="25" t="str">
        <f t="shared" si="21"/>
        <v>Pisces22°</v>
      </c>
      <c r="E371" s="26">
        <f t="shared" si="23"/>
        <v>353</v>
      </c>
      <c r="F371" s="27" t="s">
        <v>83</v>
      </c>
      <c r="G371" s="27" t="s">
        <v>57</v>
      </c>
      <c r="H371" s="28" t="s">
        <v>18</v>
      </c>
      <c r="I371" s="27" t="s">
        <v>214</v>
      </c>
      <c r="J371" s="29">
        <v>1</v>
      </c>
      <c r="K371" s="60"/>
      <c r="L371" s="25" t="str">
        <f t="shared" si="22"/>
        <v>Virgo22°</v>
      </c>
      <c r="M371" s="53">
        <f t="shared" si="20"/>
        <v>188</v>
      </c>
      <c r="N371" s="41" t="s">
        <v>137</v>
      </c>
      <c r="O371" s="41" t="s">
        <v>56</v>
      </c>
      <c r="P371" s="42" t="s">
        <v>38</v>
      </c>
      <c r="Q371" s="41" t="s">
        <v>226</v>
      </c>
      <c r="R371" s="43">
        <v>40</v>
      </c>
      <c r="S371" s="40"/>
      <c r="T371" s="65"/>
    </row>
    <row r="372" spans="2:20" ht="21">
      <c r="B372" s="63"/>
      <c r="C372" s="58"/>
      <c r="D372" s="25" t="str">
        <f t="shared" si="21"/>
        <v>Pisces23°</v>
      </c>
      <c r="E372" s="26">
        <f t="shared" si="23"/>
        <v>354</v>
      </c>
      <c r="F372" s="27" t="s">
        <v>83</v>
      </c>
      <c r="G372" s="27" t="s">
        <v>59</v>
      </c>
      <c r="H372" s="28" t="s">
        <v>20</v>
      </c>
      <c r="I372" s="27" t="s">
        <v>215</v>
      </c>
      <c r="J372" s="29">
        <v>2</v>
      </c>
      <c r="K372" s="60"/>
      <c r="L372" s="25" t="str">
        <f t="shared" si="22"/>
        <v>Virgo23°</v>
      </c>
      <c r="M372" s="53">
        <f t="shared" si="20"/>
        <v>187</v>
      </c>
      <c r="N372" s="41" t="s">
        <v>137</v>
      </c>
      <c r="O372" s="41" t="s">
        <v>58</v>
      </c>
      <c r="P372" s="42" t="s">
        <v>125</v>
      </c>
      <c r="Q372" s="41" t="s">
        <v>225</v>
      </c>
      <c r="R372" s="43">
        <v>30</v>
      </c>
      <c r="S372" s="40"/>
      <c r="T372" s="65"/>
    </row>
    <row r="373" spans="2:20" ht="21">
      <c r="B373" s="63"/>
      <c r="C373" s="58"/>
      <c r="D373" s="25" t="str">
        <f t="shared" si="21"/>
        <v>Pisces24°</v>
      </c>
      <c r="E373" s="26">
        <f t="shared" si="23"/>
        <v>355</v>
      </c>
      <c r="F373" s="27" t="s">
        <v>83</v>
      </c>
      <c r="G373" s="27" t="s">
        <v>61</v>
      </c>
      <c r="H373" s="28" t="s">
        <v>21</v>
      </c>
      <c r="I373" s="27" t="s">
        <v>216</v>
      </c>
      <c r="J373" s="29">
        <v>3</v>
      </c>
      <c r="K373" s="60"/>
      <c r="L373" s="25" t="str">
        <f t="shared" si="22"/>
        <v>Virgo24°</v>
      </c>
      <c r="M373" s="53">
        <f t="shared" si="20"/>
        <v>186</v>
      </c>
      <c r="N373" s="41" t="s">
        <v>137</v>
      </c>
      <c r="O373" s="41" t="s">
        <v>60</v>
      </c>
      <c r="P373" s="42" t="s">
        <v>124</v>
      </c>
      <c r="Q373" s="41" t="s">
        <v>224</v>
      </c>
      <c r="R373" s="43">
        <v>20</v>
      </c>
      <c r="S373" s="40"/>
      <c r="T373" s="65"/>
    </row>
    <row r="374" spans="2:20" ht="21">
      <c r="B374" s="63"/>
      <c r="C374" s="58"/>
      <c r="D374" s="25" t="str">
        <f t="shared" si="21"/>
        <v>Pisces25°</v>
      </c>
      <c r="E374" s="26">
        <f t="shared" si="23"/>
        <v>356</v>
      </c>
      <c r="F374" s="27" t="s">
        <v>83</v>
      </c>
      <c r="G374" s="27" t="s">
        <v>63</v>
      </c>
      <c r="H374" s="28" t="s">
        <v>22</v>
      </c>
      <c r="I374" s="27" t="s">
        <v>217</v>
      </c>
      <c r="J374" s="29">
        <v>4</v>
      </c>
      <c r="K374" s="60"/>
      <c r="L374" s="25" t="str">
        <f t="shared" si="22"/>
        <v>Virgo25°</v>
      </c>
      <c r="M374" s="53">
        <f t="shared" si="20"/>
        <v>185</v>
      </c>
      <c r="N374" s="41" t="s">
        <v>137</v>
      </c>
      <c r="O374" s="41" t="s">
        <v>62</v>
      </c>
      <c r="P374" s="42" t="s">
        <v>123</v>
      </c>
      <c r="Q374" s="41" t="s">
        <v>223</v>
      </c>
      <c r="R374" s="43">
        <v>10</v>
      </c>
      <c r="S374" s="40"/>
      <c r="T374" s="65"/>
    </row>
    <row r="375" spans="2:20" ht="21">
      <c r="B375" s="63"/>
      <c r="C375" s="58"/>
      <c r="D375" s="25" t="str">
        <f t="shared" si="21"/>
        <v>Pisces26°</v>
      </c>
      <c r="E375" s="26">
        <f t="shared" si="23"/>
        <v>357</v>
      </c>
      <c r="F375" s="27" t="s">
        <v>83</v>
      </c>
      <c r="G375" s="27" t="s">
        <v>65</v>
      </c>
      <c r="H375" s="28" t="s">
        <v>23</v>
      </c>
      <c r="I375" s="27" t="s">
        <v>218</v>
      </c>
      <c r="J375" s="29">
        <v>5</v>
      </c>
      <c r="K375" s="60"/>
      <c r="L375" s="25" t="str">
        <f t="shared" si="22"/>
        <v>Virgo26°</v>
      </c>
      <c r="M375" s="53">
        <f t="shared" si="20"/>
        <v>184</v>
      </c>
      <c r="N375" s="41" t="s">
        <v>137</v>
      </c>
      <c r="O375" s="41" t="s">
        <v>64</v>
      </c>
      <c r="P375" s="42" t="s">
        <v>122</v>
      </c>
      <c r="Q375" s="41" t="s">
        <v>222</v>
      </c>
      <c r="R375" s="43">
        <v>9</v>
      </c>
      <c r="S375" s="40"/>
      <c r="T375" s="65"/>
    </row>
    <row r="376" spans="2:20" ht="21">
      <c r="B376" s="63"/>
      <c r="C376" s="58"/>
      <c r="D376" s="25" t="str">
        <f t="shared" si="21"/>
        <v>Pisces27°</v>
      </c>
      <c r="E376" s="26">
        <f t="shared" si="23"/>
        <v>358</v>
      </c>
      <c r="F376" s="27" t="s">
        <v>83</v>
      </c>
      <c r="G376" s="27" t="s">
        <v>67</v>
      </c>
      <c r="H376" s="28" t="s">
        <v>25</v>
      </c>
      <c r="I376" s="27" t="s">
        <v>219</v>
      </c>
      <c r="J376" s="29">
        <v>6</v>
      </c>
      <c r="K376" s="60"/>
      <c r="L376" s="25" t="str">
        <f t="shared" si="22"/>
        <v>Virgo27°</v>
      </c>
      <c r="M376" s="53">
        <f t="shared" si="20"/>
        <v>183</v>
      </c>
      <c r="N376" s="41" t="s">
        <v>137</v>
      </c>
      <c r="O376" s="41" t="s">
        <v>66</v>
      </c>
      <c r="P376" s="42" t="s">
        <v>33</v>
      </c>
      <c r="Q376" s="41" t="s">
        <v>221</v>
      </c>
      <c r="R376" s="43">
        <v>8</v>
      </c>
      <c r="S376" s="40"/>
      <c r="T376" s="65"/>
    </row>
    <row r="377" spans="2:20" ht="21">
      <c r="B377" s="63"/>
      <c r="C377" s="58"/>
      <c r="D377" s="25" t="str">
        <f t="shared" si="21"/>
        <v>Pisces28°</v>
      </c>
      <c r="E377" s="26">
        <f t="shared" si="23"/>
        <v>359</v>
      </c>
      <c r="F377" s="27" t="s">
        <v>83</v>
      </c>
      <c r="G377" s="27" t="s">
        <v>69</v>
      </c>
      <c r="H377" s="28" t="s">
        <v>30</v>
      </c>
      <c r="I377" s="27" t="s">
        <v>220</v>
      </c>
      <c r="J377" s="29">
        <v>7</v>
      </c>
      <c r="K377" s="60"/>
      <c r="L377" s="25" t="str">
        <f t="shared" si="22"/>
        <v>Virgo28°</v>
      </c>
      <c r="M377" s="53">
        <f t="shared" si="20"/>
        <v>182</v>
      </c>
      <c r="N377" s="41" t="s">
        <v>137</v>
      </c>
      <c r="O377" s="41" t="s">
        <v>68</v>
      </c>
      <c r="P377" s="42" t="s">
        <v>31</v>
      </c>
      <c r="Q377" s="41" t="s">
        <v>220</v>
      </c>
      <c r="R377" s="43">
        <v>7</v>
      </c>
      <c r="S377" s="40"/>
      <c r="T377" s="65"/>
    </row>
    <row r="378" spans="2:20" ht="22" thickBot="1">
      <c r="B378" s="63"/>
      <c r="C378" s="58"/>
      <c r="D378" s="30" t="str">
        <f t="shared" si="21"/>
        <v>Pisces29°</v>
      </c>
      <c r="E378" s="16">
        <f t="shared" si="23"/>
        <v>360</v>
      </c>
      <c r="F378" s="17" t="s">
        <v>83</v>
      </c>
      <c r="G378" s="17" t="s">
        <v>71</v>
      </c>
      <c r="H378" s="31" t="s">
        <v>32</v>
      </c>
      <c r="I378" s="17" t="s">
        <v>221</v>
      </c>
      <c r="J378" s="18">
        <v>8</v>
      </c>
      <c r="K378" s="60"/>
      <c r="L378" s="30" t="str">
        <f t="shared" si="22"/>
        <v>Virgo29°</v>
      </c>
      <c r="M378" s="33">
        <f t="shared" si="20"/>
        <v>181</v>
      </c>
      <c r="N378" s="44" t="s">
        <v>137</v>
      </c>
      <c r="O378" s="44" t="s">
        <v>70</v>
      </c>
      <c r="P378" s="45" t="s">
        <v>26</v>
      </c>
      <c r="Q378" s="44" t="s">
        <v>219</v>
      </c>
      <c r="R378" s="46">
        <v>6</v>
      </c>
      <c r="S378" s="40"/>
      <c r="T378" s="65"/>
    </row>
    <row r="379" spans="2:20">
      <c r="B379" s="63"/>
      <c r="C379" s="58"/>
      <c r="D379" s="58"/>
      <c r="E379" s="60"/>
      <c r="F379" s="60"/>
      <c r="G379" s="60"/>
      <c r="H379" s="60"/>
      <c r="I379" s="60"/>
      <c r="J379" s="60"/>
      <c r="K379" s="60"/>
      <c r="L379" s="58"/>
      <c r="M379" s="58"/>
      <c r="N379" s="60"/>
      <c r="O379" s="60"/>
      <c r="P379" s="60"/>
      <c r="Q379" s="60"/>
      <c r="R379" s="60"/>
      <c r="S379" s="58"/>
      <c r="T379" s="65"/>
    </row>
    <row r="380" spans="2:20">
      <c r="B380" s="63"/>
      <c r="C380" s="58"/>
      <c r="D380" s="58"/>
      <c r="E380" s="60"/>
      <c r="F380" s="60"/>
      <c r="G380" s="60"/>
      <c r="H380" s="60"/>
      <c r="I380" s="60"/>
      <c r="J380" s="60"/>
      <c r="K380" s="60"/>
      <c r="L380" s="58"/>
      <c r="M380" s="58"/>
      <c r="N380" s="60"/>
      <c r="O380" s="60"/>
      <c r="P380" s="60"/>
      <c r="Q380" s="60"/>
      <c r="R380" s="60"/>
      <c r="S380" s="58"/>
      <c r="T380" s="65"/>
    </row>
    <row r="381" spans="2:20">
      <c r="B381" s="63"/>
      <c r="C381" s="58"/>
      <c r="D381" s="58"/>
      <c r="E381" s="60"/>
      <c r="F381" s="60"/>
      <c r="G381" s="60"/>
      <c r="H381" s="60"/>
      <c r="I381" s="60"/>
      <c r="J381" s="60"/>
      <c r="K381" s="60"/>
      <c r="L381" s="58"/>
      <c r="M381" s="58"/>
      <c r="N381" s="60"/>
      <c r="O381" s="60"/>
      <c r="P381" s="60"/>
      <c r="Q381" s="60"/>
      <c r="R381" s="60"/>
      <c r="S381" s="58"/>
      <c r="T381" s="65"/>
    </row>
    <row r="382" spans="2:20">
      <c r="B382" s="63"/>
      <c r="C382" s="58"/>
      <c r="D382" s="58"/>
      <c r="E382" s="60"/>
      <c r="F382" s="60"/>
      <c r="G382" s="60"/>
      <c r="H382" s="60"/>
      <c r="I382" s="60"/>
      <c r="J382" s="60"/>
      <c r="K382" s="60"/>
      <c r="L382" s="58"/>
      <c r="M382" s="58"/>
      <c r="N382" s="60"/>
      <c r="O382" s="60"/>
      <c r="P382" s="60"/>
      <c r="Q382" s="60"/>
      <c r="R382" s="60"/>
      <c r="S382" s="58"/>
      <c r="T382" s="65"/>
    </row>
    <row r="383" spans="2:20">
      <c r="B383" s="63"/>
      <c r="C383" s="58"/>
      <c r="D383" s="58"/>
      <c r="E383" s="60"/>
      <c r="F383" s="60"/>
      <c r="G383" s="60"/>
      <c r="H383" s="60"/>
      <c r="I383" s="60"/>
      <c r="J383" s="60"/>
      <c r="K383" s="60"/>
      <c r="L383" s="58"/>
      <c r="M383" s="58"/>
      <c r="N383" s="60"/>
      <c r="O383" s="60"/>
      <c r="P383" s="60"/>
      <c r="Q383" s="60"/>
      <c r="R383" s="60"/>
      <c r="S383" s="58"/>
      <c r="T383" s="65"/>
    </row>
    <row r="384" spans="2:20">
      <c r="B384" s="63"/>
      <c r="C384" s="58"/>
      <c r="D384" s="58"/>
      <c r="E384" s="60"/>
      <c r="F384" s="60"/>
      <c r="G384" s="60"/>
      <c r="H384" s="60"/>
      <c r="I384" s="60"/>
      <c r="J384" s="60"/>
      <c r="K384" s="60"/>
      <c r="L384" s="58"/>
      <c r="M384" s="58"/>
      <c r="N384" s="60"/>
      <c r="O384" s="60"/>
      <c r="P384" s="60"/>
      <c r="Q384" s="60"/>
      <c r="R384" s="60"/>
      <c r="S384" s="58"/>
      <c r="T384" s="65"/>
    </row>
    <row r="385" spans="2:20">
      <c r="B385" s="63"/>
      <c r="C385" s="58"/>
      <c r="D385" s="58"/>
      <c r="E385" s="60"/>
      <c r="F385" s="60"/>
      <c r="G385" s="60"/>
      <c r="H385" s="60"/>
      <c r="I385" s="60"/>
      <c r="J385" s="60"/>
      <c r="K385" s="60"/>
      <c r="L385" s="58"/>
      <c r="M385" s="58"/>
      <c r="N385" s="60"/>
      <c r="O385" s="60"/>
      <c r="P385" s="60"/>
      <c r="Q385" s="60"/>
      <c r="R385" s="60"/>
      <c r="S385" s="58"/>
      <c r="T385" s="65"/>
    </row>
    <row r="386" spans="2:20" ht="14" thickBot="1">
      <c r="B386" s="67"/>
      <c r="C386" s="68"/>
      <c r="D386" s="68"/>
      <c r="E386" s="69"/>
      <c r="F386" s="69"/>
      <c r="G386" s="69"/>
      <c r="H386" s="69"/>
      <c r="I386" s="69"/>
      <c r="J386" s="69"/>
      <c r="K386" s="69"/>
      <c r="L386" s="68"/>
      <c r="M386" s="68"/>
      <c r="N386" s="69"/>
      <c r="O386" s="69"/>
      <c r="P386" s="69"/>
      <c r="Q386" s="69"/>
      <c r="R386" s="69"/>
      <c r="S386" s="68"/>
      <c r="T386" s="70"/>
    </row>
  </sheetData>
  <sheetProtection algorithmName="SHA-512" hashValue="TEVNEzsWjpdP+GPY/QL+aM6Gk2TT0S/VzUAZOK/OIYENaRnum9hk7mQcgW9uSYvzCPGfOOEoB4jK3NgJbVk6zQ==" saltValue="w0VFsjDQA7pDUkgv5cR+TQ==" spinCount="100000" sheet="1" objects="1" scenarios="1"/>
  <mergeCells count="4">
    <mergeCell ref="E17:J17"/>
    <mergeCell ref="M17:R17"/>
    <mergeCell ref="C11:D12"/>
    <mergeCell ref="C13:D14"/>
  </mergeCells>
  <phoneticPr fontId="2" type="noConversion"/>
  <dataValidations count="2">
    <dataValidation type="list" allowBlank="1" showInputMessage="1" showErrorMessage="1" sqref="F8:F9 H8:J9" xr:uid="{00000000-0002-0000-0100-000000000000}">
      <formula1>$G$20:$G$49</formula1>
    </dataValidation>
    <dataValidation type="list" allowBlank="1" showInputMessage="1" showErrorMessage="1" sqref="F7 H7:J7" xr:uid="{00000000-0002-0000-0100-000001000000}">
      <formula1>$S$20:$S$31</formula1>
    </dataValidation>
  </dataValidations>
  <pageMargins left="0.75" right="0.75" top="1" bottom="1" header="0.5" footer="0.5"/>
  <pageSetup paperSize="0" scale="16" orientation="portrait" horizontalDpi="4294967292" verticalDpi="4294967292"/>
  <headerFooter alignWithMargins="0"/>
  <rowBreaks count="2" manualBreakCount="2">
    <brk id="198" max="16383" man="1"/>
    <brk id="388" max="16383" man="1"/>
  </rowBreaks>
  <colBreaks count="1" manualBreakCount="1">
    <brk id="24" max="1048575" man="1"/>
  </colBreaks>
  <ignoredErrors>
    <ignoredError sqref="G9" unlockedFormula="1"/>
    <ignoredError sqref="K12:K13" formula="1"/>
  </ignoredError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zoomScaleNormal="100" workbookViewId="0">
      <selection activeCell="B6" sqref="B6"/>
    </sheetView>
  </sheetViews>
  <sheetFormatPr baseColWidth="10" defaultColWidth="10.6640625" defaultRowHeight="13"/>
  <cols>
    <col min="1" max="16384" width="10.6640625" style="76"/>
  </cols>
  <sheetData/>
  <sheetProtection password="C9DC" sheet="1" objects="1" scenarios="1"/>
  <phoneticPr fontId="2" type="noConversion"/>
  <pageMargins left="0.75" right="0.75" top="1" bottom="1" header="0.5" footer="0.5"/>
  <pageSetup paperSize="0" scale="40" orientation="portrait" horizontalDpi="4294967292" verticalDpi="4294967292"/>
  <headerFooter alignWithMargins="0"/>
  <colBreaks count="1" manualBreakCount="1">
    <brk id="16" max="1048575"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5"/>
  <sheetViews>
    <sheetView showGridLines="0" zoomScaleNormal="100" workbookViewId="0">
      <selection activeCell="F6" sqref="F6"/>
    </sheetView>
  </sheetViews>
  <sheetFormatPr baseColWidth="10" defaultColWidth="10.6640625" defaultRowHeight="16"/>
  <cols>
    <col min="1" max="1" width="5.83203125" style="77" customWidth="1"/>
    <col min="2" max="3" width="6.5" style="77" customWidth="1"/>
    <col min="4" max="4" width="10.6640625" style="77"/>
    <col min="5" max="5" width="0" style="77" hidden="1" customWidth="1"/>
    <col min="6" max="15" width="10.6640625" style="77"/>
    <col min="16" max="16" width="19.33203125" style="77" customWidth="1"/>
    <col min="17" max="16384" width="10.6640625" style="77"/>
  </cols>
  <sheetData>
    <row r="1" spans="1:16" ht="17" thickBot="1">
      <c r="A1" s="102"/>
      <c r="B1" s="102"/>
      <c r="C1" s="102"/>
    </row>
    <row r="2" spans="1:16" ht="23" customHeight="1">
      <c r="A2" s="102"/>
      <c r="B2" s="102"/>
      <c r="C2" s="102"/>
      <c r="D2" s="100"/>
      <c r="E2" s="100"/>
      <c r="F2" s="100"/>
      <c r="G2" s="100"/>
      <c r="H2" s="100"/>
      <c r="I2" s="100"/>
      <c r="J2" s="100"/>
      <c r="K2" s="100"/>
      <c r="L2" s="100"/>
      <c r="M2" s="100"/>
      <c r="N2" s="100"/>
      <c r="O2" s="100"/>
      <c r="P2" s="101"/>
    </row>
    <row r="3" spans="1:16" ht="23" customHeight="1">
      <c r="A3" s="102"/>
      <c r="B3" s="102"/>
      <c r="C3" s="102"/>
      <c r="D3" s="103"/>
      <c r="E3" s="103"/>
      <c r="F3" s="114" t="s">
        <v>312</v>
      </c>
      <c r="G3" s="103"/>
      <c r="H3" s="103"/>
      <c r="I3" s="103"/>
      <c r="J3" s="103"/>
      <c r="K3" s="103"/>
      <c r="L3" s="103"/>
      <c r="M3" s="103"/>
      <c r="N3" s="103"/>
      <c r="O3" s="103"/>
      <c r="P3" s="104"/>
    </row>
    <row r="4" spans="1:16" ht="23" customHeight="1" thickBot="1">
      <c r="A4" s="102"/>
      <c r="B4" s="102"/>
      <c r="C4" s="102"/>
      <c r="D4" s="103"/>
      <c r="E4" s="103"/>
      <c r="F4" s="103"/>
      <c r="G4" s="103"/>
      <c r="H4" s="103"/>
      <c r="I4" s="103"/>
      <c r="J4" s="103"/>
      <c r="K4" s="103"/>
      <c r="L4" s="103"/>
      <c r="M4" s="103"/>
      <c r="N4" s="103"/>
      <c r="O4" s="103"/>
      <c r="P4" s="104"/>
    </row>
    <row r="5" spans="1:16" ht="23" customHeight="1" thickBot="1">
      <c r="A5" s="102"/>
      <c r="B5" s="102"/>
      <c r="C5" s="102"/>
      <c r="D5" s="103"/>
      <c r="E5" s="102"/>
      <c r="F5" s="132" t="s">
        <v>330</v>
      </c>
      <c r="G5" s="133" t="s">
        <v>331</v>
      </c>
      <c r="H5" s="133" t="s">
        <v>332</v>
      </c>
      <c r="I5" s="133" t="s">
        <v>333</v>
      </c>
      <c r="J5" s="133" t="s">
        <v>334</v>
      </c>
      <c r="K5" s="133" t="s">
        <v>335</v>
      </c>
      <c r="L5" s="133" t="s">
        <v>336</v>
      </c>
      <c r="M5" s="133" t="s">
        <v>337</v>
      </c>
      <c r="N5" s="133" t="s">
        <v>338</v>
      </c>
      <c r="O5" s="134" t="s">
        <v>339</v>
      </c>
      <c r="P5" s="104"/>
    </row>
    <row r="6" spans="1:16" ht="23" customHeight="1" thickBot="1">
      <c r="B6" s="105"/>
      <c r="C6" s="103"/>
      <c r="D6" s="103"/>
      <c r="E6" s="102"/>
      <c r="F6" s="135"/>
      <c r="G6" s="136"/>
      <c r="H6" s="136"/>
      <c r="I6" s="136"/>
      <c r="J6" s="136"/>
      <c r="K6" s="136"/>
      <c r="L6" s="136"/>
      <c r="M6" s="136"/>
      <c r="N6" s="136"/>
      <c r="O6" s="137"/>
      <c r="P6" s="131" t="s">
        <v>313</v>
      </c>
    </row>
    <row r="7" spans="1:16" ht="23" customHeight="1" thickBot="1">
      <c r="B7" s="105"/>
      <c r="C7" s="103"/>
      <c r="D7" s="103"/>
      <c r="E7" s="102"/>
      <c r="F7" s="103"/>
      <c r="G7" s="103"/>
      <c r="H7" s="103"/>
      <c r="I7" s="103"/>
      <c r="J7" s="103"/>
      <c r="K7" s="103"/>
      <c r="L7" s="103"/>
      <c r="M7" s="103"/>
      <c r="N7" s="103"/>
      <c r="O7" s="103"/>
      <c r="P7" s="104"/>
    </row>
    <row r="8" spans="1:16" ht="23" customHeight="1" thickBot="1">
      <c r="B8" s="105"/>
      <c r="C8" s="103"/>
      <c r="D8" s="103"/>
      <c r="E8" s="102"/>
      <c r="F8" s="155" t="s">
        <v>112</v>
      </c>
      <c r="G8" s="156"/>
      <c r="H8" s="156"/>
      <c r="I8" s="157" t="s">
        <v>340</v>
      </c>
      <c r="J8" s="157"/>
      <c r="K8" s="158"/>
      <c r="L8" s="103"/>
      <c r="M8" s="103"/>
      <c r="N8" s="103"/>
      <c r="O8" s="103"/>
      <c r="P8" s="104"/>
    </row>
    <row r="9" spans="1:16" ht="23" customHeight="1">
      <c r="B9" s="105"/>
      <c r="C9" s="106" t="s">
        <v>305</v>
      </c>
      <c r="D9" s="103"/>
      <c r="E9" s="102"/>
      <c r="F9" s="159" t="str">
        <f>IF(O18="","",O18&amp;" "&amp;N18&amp;" "&amp;M18&amp;" "&amp;L18&amp;" "&amp;K18&amp;" "&amp;J18&amp;" "&amp;I18&amp;" "&amp;H18&amp;" "&amp;G18&amp;" "&amp;F18)</f>
        <v/>
      </c>
      <c r="G9" s="160"/>
      <c r="H9" s="78" t="str">
        <f>IF(O19="","",SUM(F19:O19))</f>
        <v/>
      </c>
      <c r="I9" s="163" t="str">
        <f>IF(O34="","",O34&amp;" "&amp;N34&amp;" "&amp;M34&amp;" "&amp;L34&amp;" "&amp;K34&amp;" "&amp;J34&amp;" "&amp;I34&amp;" "&amp;H34&amp;" "&amp;G34&amp;" "&amp;F34)</f>
        <v/>
      </c>
      <c r="J9" s="164"/>
      <c r="K9" s="127" t="str">
        <f>IF(O35="","",SUM(F35:O35))</f>
        <v/>
      </c>
      <c r="L9" s="103"/>
      <c r="M9" s="103"/>
      <c r="N9" s="103"/>
      <c r="O9" s="103"/>
      <c r="P9" s="104"/>
    </row>
    <row r="10" spans="1:16" ht="23" customHeight="1">
      <c r="B10" s="105"/>
      <c r="C10" s="106" t="s">
        <v>306</v>
      </c>
      <c r="D10" s="103"/>
      <c r="E10" s="102"/>
      <c r="F10" s="161" t="str">
        <f>IF(O20="","",O20&amp;" "&amp;N20&amp;" "&amp;M20&amp;" "&amp;L20&amp;" "&amp;K20&amp;" "&amp;J20&amp;" "&amp;I20&amp;" "&amp;H20&amp;" "&amp;G20&amp;" "&amp;F20)</f>
        <v/>
      </c>
      <c r="G10" s="162"/>
      <c r="H10" s="79" t="str">
        <f>IF(O21="","",SUM(F21:O21))</f>
        <v/>
      </c>
      <c r="I10" s="153" t="str">
        <f>IF(O36="","",O36&amp;" "&amp;N36&amp;" "&amp;M36&amp;" "&amp;L36&amp;" "&amp;K36&amp;" "&amp;J36&amp;" "&amp;I36&amp;" "&amp;H36&amp;" "&amp;G36&amp;" "&amp;F36)</f>
        <v/>
      </c>
      <c r="J10" s="154"/>
      <c r="K10" s="128" t="str">
        <f>IF(O37="","",SUM(F37:O37))</f>
        <v/>
      </c>
      <c r="L10" s="103"/>
      <c r="M10" s="103"/>
      <c r="N10" s="103"/>
      <c r="O10" s="103"/>
      <c r="P10" s="104"/>
    </row>
    <row r="11" spans="1:16" ht="23" customHeight="1">
      <c r="B11" s="105"/>
      <c r="C11" s="106" t="s">
        <v>307</v>
      </c>
      <c r="D11" s="103"/>
      <c r="E11" s="102"/>
      <c r="F11" s="161" t="str">
        <f>IF(O22="","",O22&amp;" "&amp;N22&amp;" "&amp;M22&amp;" "&amp;L22&amp;" "&amp;K22&amp;" "&amp;J22&amp;" "&amp;I22&amp;" "&amp;H22&amp;" "&amp;G22&amp;" "&amp;F22)</f>
        <v/>
      </c>
      <c r="G11" s="162"/>
      <c r="H11" s="79" t="str">
        <f>IF(O23="","",SUM(F23:O23))</f>
        <v/>
      </c>
      <c r="I11" s="153" t="str">
        <f>IF(O38="","",O38&amp;" "&amp;N38&amp;" "&amp;M38&amp;" "&amp;L38&amp;" "&amp;K38&amp;" "&amp;J38&amp;" "&amp;I38&amp;" "&amp;H38&amp;" "&amp;G38&amp;" "&amp;F38)</f>
        <v/>
      </c>
      <c r="J11" s="154"/>
      <c r="K11" s="128" t="str">
        <f>IF(O39="","",SUM(F39:O39))</f>
        <v/>
      </c>
      <c r="L11" s="103"/>
      <c r="M11" s="103"/>
      <c r="N11" s="103"/>
      <c r="O11" s="103"/>
      <c r="P11" s="104"/>
    </row>
    <row r="12" spans="1:16" ht="23" customHeight="1">
      <c r="B12" s="105"/>
      <c r="C12" s="106" t="s">
        <v>308</v>
      </c>
      <c r="D12" s="103"/>
      <c r="E12" s="102"/>
      <c r="F12" s="161" t="str">
        <f>IF(O24="","",O24&amp;" "&amp;N24&amp;" "&amp;M24&amp;" "&amp;L24&amp;" "&amp;K24&amp;" "&amp;J24&amp;" "&amp;I24&amp;" "&amp;H24&amp;" "&amp;G24&amp;" "&amp;F24)</f>
        <v/>
      </c>
      <c r="G12" s="162"/>
      <c r="H12" s="79" t="str">
        <f>IF(O25="","",SUM(F25:O25))</f>
        <v/>
      </c>
      <c r="I12" s="153" t="str">
        <f>IF(O40="","",O40&amp;" "&amp;N40&amp;" "&amp;M40&amp;" "&amp;L40&amp;" "&amp;K40&amp;" "&amp;J40&amp;" "&amp;I40&amp;" "&amp;H40&amp;" "&amp;G40&amp;" "&amp;F40)</f>
        <v/>
      </c>
      <c r="J12" s="154"/>
      <c r="K12" s="128" t="str">
        <f>IF(O41="","",SUM(F41:O41))</f>
        <v/>
      </c>
      <c r="L12" s="103"/>
      <c r="M12" s="103"/>
      <c r="N12" s="103"/>
      <c r="O12" s="103"/>
      <c r="P12" s="104"/>
    </row>
    <row r="13" spans="1:16" ht="23" customHeight="1">
      <c r="B13" s="105"/>
      <c r="C13" s="106" t="s">
        <v>309</v>
      </c>
      <c r="D13" s="103"/>
      <c r="E13" s="102"/>
      <c r="F13" s="161" t="str">
        <f>IF(O26="","",O26&amp;" "&amp;N26&amp;" "&amp;M26&amp;" "&amp;L26&amp;" "&amp;K26&amp;" "&amp;J26&amp;" "&amp;I26&amp;" "&amp;H26&amp;" "&amp;G26&amp;" "&amp;F26)</f>
        <v/>
      </c>
      <c r="G13" s="162"/>
      <c r="H13" s="79" t="str">
        <f>IF(O27="","",SUM(F27:O27))</f>
        <v/>
      </c>
      <c r="I13" s="153" t="str">
        <f>IF(O42="","",O42&amp;" "&amp;N42&amp;" "&amp;M42&amp;" "&amp;L42&amp;" "&amp;K42&amp;" "&amp;J42&amp;" "&amp;I42&amp;" "&amp;H42&amp;" "&amp;G42&amp;" "&amp;F42)</f>
        <v/>
      </c>
      <c r="J13" s="154"/>
      <c r="K13" s="128" t="str">
        <f>IF(O43="","",SUM(F43:O43))</f>
        <v/>
      </c>
      <c r="L13" s="103"/>
      <c r="M13" s="103"/>
      <c r="N13" s="103"/>
      <c r="O13" s="103"/>
      <c r="P13" s="104"/>
    </row>
    <row r="14" spans="1:16" ht="23" customHeight="1">
      <c r="B14" s="105"/>
      <c r="C14" s="106" t="s">
        <v>310</v>
      </c>
      <c r="D14" s="103"/>
      <c r="E14" s="102"/>
      <c r="F14" s="161" t="str">
        <f>IF(O28="","",O28&amp;" "&amp;N28&amp;" "&amp;M28&amp;" "&amp;L28&amp;" "&amp;K28&amp;" "&amp;J28&amp;" "&amp;I28&amp;" "&amp;H28&amp;" "&amp;G28&amp;" "&amp;F28)</f>
        <v/>
      </c>
      <c r="G14" s="162"/>
      <c r="H14" s="79" t="str">
        <f>IF(O29="","",SUM(F29:O29))</f>
        <v/>
      </c>
      <c r="I14" s="153" t="str">
        <f>IF(O44="","",O44&amp;" "&amp;N44&amp;" "&amp;M44&amp;" "&amp;L44&amp;" "&amp;K44&amp;" "&amp;J44&amp;" "&amp;I44&amp;" "&amp;H44&amp;" "&amp;G44&amp;" "&amp;F44)</f>
        <v/>
      </c>
      <c r="J14" s="154"/>
      <c r="K14" s="128" t="str">
        <f>IF(O45="","",SUM(F45:O45))</f>
        <v/>
      </c>
      <c r="L14" s="103"/>
      <c r="M14" s="103"/>
      <c r="N14" s="103"/>
      <c r="O14" s="103"/>
      <c r="P14" s="104"/>
    </row>
    <row r="15" spans="1:16" ht="23" customHeight="1" thickBot="1">
      <c r="B15" s="105"/>
      <c r="C15" s="106" t="s">
        <v>311</v>
      </c>
      <c r="D15" s="103"/>
      <c r="E15" s="102"/>
      <c r="F15" s="167" t="str">
        <f>IF(O30="","",O30&amp;" "&amp;N30&amp;" "&amp;M30&amp;" "&amp;L30&amp;" "&amp;K30&amp;" "&amp;J30&amp;" "&amp;I30&amp;" "&amp;H30&amp;" "&amp;G30&amp;" "&amp;F30)</f>
        <v/>
      </c>
      <c r="G15" s="168"/>
      <c r="H15" s="129" t="str">
        <f>IF(O31="","",SUM(F31:O31))</f>
        <v/>
      </c>
      <c r="I15" s="165" t="str">
        <f>IF(O46="","",O46&amp;" "&amp;N46&amp;" "&amp;M46&amp;" "&amp;L46&amp;" "&amp;K46&amp;" "&amp;J46&amp;" "&amp;I46&amp;" "&amp;H46&amp;" "&amp;G46&amp;" "&amp;F46)</f>
        <v/>
      </c>
      <c r="J15" s="166"/>
      <c r="K15" s="130" t="str">
        <f>IF(O47="","",SUM(F47:O47))</f>
        <v/>
      </c>
      <c r="L15" s="103"/>
      <c r="M15" s="103"/>
      <c r="N15" s="103"/>
      <c r="O15" s="103"/>
      <c r="P15" s="104"/>
    </row>
    <row r="16" spans="1:16" ht="30" customHeight="1" thickBot="1">
      <c r="B16" s="105"/>
      <c r="C16" s="103"/>
      <c r="D16" s="103"/>
      <c r="E16" s="103"/>
      <c r="F16" s="103"/>
      <c r="G16" s="103"/>
      <c r="H16" s="103"/>
      <c r="I16" s="103"/>
      <c r="J16" s="103"/>
      <c r="K16" s="103"/>
      <c r="L16" s="103"/>
      <c r="M16" s="103"/>
      <c r="N16" s="103"/>
      <c r="O16" s="103"/>
      <c r="P16" s="104"/>
    </row>
    <row r="17" spans="2:16" ht="29" hidden="1" customHeight="1" thickBot="1">
      <c r="B17" s="105"/>
      <c r="C17" s="107" t="s">
        <v>245</v>
      </c>
      <c r="D17" s="103"/>
      <c r="E17" s="102"/>
      <c r="F17" s="80" t="s">
        <v>246</v>
      </c>
      <c r="G17" s="81" t="s">
        <v>247</v>
      </c>
      <c r="H17" s="81" t="s">
        <v>248</v>
      </c>
      <c r="I17" s="81" t="s">
        <v>249</v>
      </c>
      <c r="J17" s="81" t="s">
        <v>250</v>
      </c>
      <c r="K17" s="81" t="s">
        <v>251</v>
      </c>
      <c r="L17" s="81" t="s">
        <v>252</v>
      </c>
      <c r="M17" s="81" t="s">
        <v>253</v>
      </c>
      <c r="N17" s="81" t="s">
        <v>254</v>
      </c>
      <c r="O17" s="81" t="s">
        <v>255</v>
      </c>
      <c r="P17" s="104"/>
    </row>
    <row r="18" spans="2:16" ht="29" hidden="1" customHeight="1">
      <c r="B18" s="105"/>
      <c r="C18" s="103" t="s">
        <v>321</v>
      </c>
      <c r="D18" s="103"/>
      <c r="E18" s="102"/>
      <c r="F18" s="82" t="str">
        <f t="shared" ref="F18:N18" si="0">IF(F6="","",VLOOKUP(F6,$E$50:$L$71,2,FALSE))</f>
        <v/>
      </c>
      <c r="G18" s="83" t="str">
        <f t="shared" si="0"/>
        <v/>
      </c>
      <c r="H18" s="83" t="str">
        <f t="shared" si="0"/>
        <v/>
      </c>
      <c r="I18" s="83" t="str">
        <f t="shared" si="0"/>
        <v/>
      </c>
      <c r="J18" s="83" t="str">
        <f t="shared" si="0"/>
        <v/>
      </c>
      <c r="K18" s="83" t="str">
        <f t="shared" si="0"/>
        <v/>
      </c>
      <c r="L18" s="83" t="str">
        <f t="shared" si="0"/>
        <v/>
      </c>
      <c r="M18" s="83" t="str">
        <f t="shared" si="0"/>
        <v/>
      </c>
      <c r="N18" s="83" t="str">
        <f t="shared" si="0"/>
        <v/>
      </c>
      <c r="O18" s="83" t="str">
        <f>IF(O6="","",VLOOKUP(O6,$E$50:$L$71,2,FALSE))</f>
        <v/>
      </c>
      <c r="P18" s="104"/>
    </row>
    <row r="19" spans="2:16" ht="29" hidden="1" customHeight="1">
      <c r="B19" s="105"/>
      <c r="C19" s="103"/>
      <c r="D19" s="103" t="s">
        <v>164</v>
      </c>
      <c r="E19" s="102"/>
      <c r="F19" s="84" t="str">
        <f>IF(F18="","",VLOOKUP(F18,NightTime!$H$19:$J$40,3,FALSE))</f>
        <v/>
      </c>
      <c r="G19" s="85" t="str">
        <f>IF(G18="","",VLOOKUP(G18,NightTime!$H$19:$J$40,3,FALSE))</f>
        <v/>
      </c>
      <c r="H19" s="85" t="str">
        <f>IF(H18="","",VLOOKUP(H18,NightTime!$H$19:$J$40,3,FALSE))</f>
        <v/>
      </c>
      <c r="I19" s="85" t="str">
        <f>IF(I18="","",VLOOKUP(I18,NightTime!$H$19:$J$40,3,FALSE))</f>
        <v/>
      </c>
      <c r="J19" s="85" t="str">
        <f>IF(J18="","",VLOOKUP(J18,NightTime!$H$19:$J$40,3,FALSE))</f>
        <v/>
      </c>
      <c r="K19" s="85" t="str">
        <f>IF(K18="","",VLOOKUP(K18,NightTime!$H$19:$J$40,3,FALSE))</f>
        <v/>
      </c>
      <c r="L19" s="85" t="str">
        <f>IF(L18="","",VLOOKUP(L18,NightTime!$H$19:$J$40,3,FALSE))</f>
        <v/>
      </c>
      <c r="M19" s="85" t="str">
        <f>IF(M18="","",VLOOKUP(M18,NightTime!$H$19:$J$40,3,FALSE))</f>
        <v/>
      </c>
      <c r="N19" s="85" t="str">
        <f>IF(N18="","",VLOOKUP(N18,NightTime!$H$19:$J$40,3,FALSE))</f>
        <v/>
      </c>
      <c r="O19" s="85" t="str">
        <f>IF(O18="","",VLOOKUP(O18,NightTime!$H$19:$J$40,3,FALSE))</f>
        <v/>
      </c>
      <c r="P19" s="104"/>
    </row>
    <row r="20" spans="2:16" ht="29" hidden="1" customHeight="1">
      <c r="B20" s="105"/>
      <c r="C20" s="103" t="s">
        <v>322</v>
      </c>
      <c r="D20" s="103"/>
      <c r="E20" s="102"/>
      <c r="F20" s="86" t="str">
        <f t="shared" ref="F20:N20" si="1">IF(F6="","",VLOOKUP(F6,$E$50:$L$71,3,FALSE))</f>
        <v/>
      </c>
      <c r="G20" s="87" t="str">
        <f t="shared" si="1"/>
        <v/>
      </c>
      <c r="H20" s="87" t="str">
        <f t="shared" si="1"/>
        <v/>
      </c>
      <c r="I20" s="87" t="str">
        <f t="shared" si="1"/>
        <v/>
      </c>
      <c r="J20" s="87" t="str">
        <f t="shared" si="1"/>
        <v/>
      </c>
      <c r="K20" s="87" t="str">
        <f t="shared" si="1"/>
        <v/>
      </c>
      <c r="L20" s="87" t="str">
        <f t="shared" si="1"/>
        <v/>
      </c>
      <c r="M20" s="87" t="str">
        <f t="shared" si="1"/>
        <v/>
      </c>
      <c r="N20" s="87" t="str">
        <f t="shared" si="1"/>
        <v/>
      </c>
      <c r="O20" s="87" t="str">
        <f>IF(O6="","",VLOOKUP(O6,$E$50:$L$71,3,FALSE))</f>
        <v/>
      </c>
      <c r="P20" s="104"/>
    </row>
    <row r="21" spans="2:16" ht="29" hidden="1" customHeight="1">
      <c r="B21" s="105"/>
      <c r="C21" s="103"/>
      <c r="D21" s="103" t="s">
        <v>164</v>
      </c>
      <c r="E21" s="102"/>
      <c r="F21" s="84" t="str">
        <f>IF(F20="","",VLOOKUP(F20,NightTime!$H$19:$J$40,3,FALSE))</f>
        <v/>
      </c>
      <c r="G21" s="85" t="str">
        <f>IF(G20="","",VLOOKUP(G20,NightTime!$H$19:$J$40,3,FALSE))</f>
        <v/>
      </c>
      <c r="H21" s="85" t="str">
        <f>IF(H20="","",VLOOKUP(H20,NightTime!$H$19:$J$40,3,FALSE))</f>
        <v/>
      </c>
      <c r="I21" s="85" t="str">
        <f>IF(I20="","",VLOOKUP(I20,NightTime!$H$19:$J$40,3,FALSE))</f>
        <v/>
      </c>
      <c r="J21" s="85" t="str">
        <f>IF(J20="","",VLOOKUP(J20,NightTime!$H$19:$J$40,3,FALSE))</f>
        <v/>
      </c>
      <c r="K21" s="85" t="str">
        <f>IF(K20="","",VLOOKUP(K20,NightTime!$H$19:$J$40,3,FALSE))</f>
        <v/>
      </c>
      <c r="L21" s="85" t="str">
        <f>IF(L20="","",VLOOKUP(L20,NightTime!$H$19:$J$40,3,FALSE))</f>
        <v/>
      </c>
      <c r="M21" s="85" t="str">
        <f>IF(M20="","",VLOOKUP(M20,NightTime!$H$19:$J$40,3,FALSE))</f>
        <v/>
      </c>
      <c r="N21" s="85" t="str">
        <f>IF(N20="","",VLOOKUP(N20,NightTime!$H$19:$J$40,3,FALSE))</f>
        <v/>
      </c>
      <c r="O21" s="85" t="str">
        <f>IF(O20="","",VLOOKUP(O20,NightTime!$H$19:$J$40,3,FALSE))</f>
        <v/>
      </c>
      <c r="P21" s="104"/>
    </row>
    <row r="22" spans="2:16" ht="29" hidden="1" customHeight="1">
      <c r="B22" s="105"/>
      <c r="C22" s="103" t="s">
        <v>323</v>
      </c>
      <c r="D22" s="103"/>
      <c r="E22" s="102"/>
      <c r="F22" s="86" t="str">
        <f t="shared" ref="F22:N22" si="2">IF(F6="","",VLOOKUP(F6,$E$50:$L$71,4,FALSE))</f>
        <v/>
      </c>
      <c r="G22" s="87" t="str">
        <f t="shared" si="2"/>
        <v/>
      </c>
      <c r="H22" s="87" t="str">
        <f t="shared" si="2"/>
        <v/>
      </c>
      <c r="I22" s="87" t="str">
        <f t="shared" si="2"/>
        <v/>
      </c>
      <c r="J22" s="87" t="str">
        <f t="shared" si="2"/>
        <v/>
      </c>
      <c r="K22" s="87" t="str">
        <f t="shared" si="2"/>
        <v/>
      </c>
      <c r="L22" s="87" t="str">
        <f t="shared" si="2"/>
        <v/>
      </c>
      <c r="M22" s="87" t="str">
        <f t="shared" si="2"/>
        <v/>
      </c>
      <c r="N22" s="87" t="str">
        <f t="shared" si="2"/>
        <v/>
      </c>
      <c r="O22" s="87" t="str">
        <f>IF(O6="","",VLOOKUP(O6,$E$50:$L$71,4,FALSE))</f>
        <v/>
      </c>
      <c r="P22" s="104"/>
    </row>
    <row r="23" spans="2:16" ht="29" hidden="1" customHeight="1">
      <c r="B23" s="105"/>
      <c r="C23" s="103"/>
      <c r="D23" s="103" t="s">
        <v>164</v>
      </c>
      <c r="E23" s="102"/>
      <c r="F23" s="84" t="str">
        <f>IF(F22="","",VLOOKUP(F22,NightTime!$H$19:$J$40,3,FALSE))</f>
        <v/>
      </c>
      <c r="G23" s="85" t="str">
        <f>IF(G22="","",VLOOKUP(G22,NightTime!$H$19:$J$40,3,FALSE))</f>
        <v/>
      </c>
      <c r="H23" s="85" t="str">
        <f>IF(H22="","",VLOOKUP(H22,NightTime!$H$19:$J$40,3,FALSE))</f>
        <v/>
      </c>
      <c r="I23" s="85" t="str">
        <f>IF(I22="","",VLOOKUP(I22,NightTime!$H$19:$J$40,3,FALSE))</f>
        <v/>
      </c>
      <c r="J23" s="85" t="str">
        <f>IF(J22="","",VLOOKUP(J22,NightTime!$H$19:$J$40,3,FALSE))</f>
        <v/>
      </c>
      <c r="K23" s="85" t="str">
        <f>IF(K22="","",VLOOKUP(K22,NightTime!$H$19:$J$40,3,FALSE))</f>
        <v/>
      </c>
      <c r="L23" s="85" t="str">
        <f>IF(L22="","",VLOOKUP(L22,NightTime!$H$19:$J$40,3,FALSE))</f>
        <v/>
      </c>
      <c r="M23" s="85" t="str">
        <f>IF(M22="","",VLOOKUP(M22,NightTime!$H$19:$J$40,3,FALSE))</f>
        <v/>
      </c>
      <c r="N23" s="85" t="str">
        <f>IF(N22="","",VLOOKUP(N22,NightTime!$H$19:$J$40,3,FALSE))</f>
        <v/>
      </c>
      <c r="O23" s="85" t="str">
        <f>IF(O22="","",VLOOKUP(O22,NightTime!$H$19:$J$40,3,FALSE))</f>
        <v/>
      </c>
      <c r="P23" s="104"/>
    </row>
    <row r="24" spans="2:16" ht="29" hidden="1" customHeight="1">
      <c r="B24" s="105"/>
      <c r="C24" s="103" t="s">
        <v>324</v>
      </c>
      <c r="D24" s="103"/>
      <c r="E24" s="102"/>
      <c r="F24" s="86" t="str">
        <f t="shared" ref="F24:N24" si="3">IF(F6="","",VLOOKUP(F6,$E$50:$L$71,5,FALSE))</f>
        <v/>
      </c>
      <c r="G24" s="87" t="str">
        <f t="shared" si="3"/>
        <v/>
      </c>
      <c r="H24" s="87" t="str">
        <f t="shared" si="3"/>
        <v/>
      </c>
      <c r="I24" s="87" t="str">
        <f t="shared" si="3"/>
        <v/>
      </c>
      <c r="J24" s="87" t="str">
        <f t="shared" si="3"/>
        <v/>
      </c>
      <c r="K24" s="87" t="str">
        <f t="shared" si="3"/>
        <v/>
      </c>
      <c r="L24" s="87" t="str">
        <f t="shared" si="3"/>
        <v/>
      </c>
      <c r="M24" s="87" t="str">
        <f t="shared" si="3"/>
        <v/>
      </c>
      <c r="N24" s="87" t="str">
        <f t="shared" si="3"/>
        <v/>
      </c>
      <c r="O24" s="87" t="str">
        <f>IF(O6="","",VLOOKUP(O6,$E$50:$L$71,5,FALSE))</f>
        <v/>
      </c>
      <c r="P24" s="104"/>
    </row>
    <row r="25" spans="2:16" ht="29" hidden="1" customHeight="1">
      <c r="B25" s="105"/>
      <c r="C25" s="103"/>
      <c r="D25" s="103" t="s">
        <v>164</v>
      </c>
      <c r="E25" s="102"/>
      <c r="F25" s="84" t="str">
        <f>IF(F24="","",VLOOKUP(F24,NightTime!$H$19:$J$40,3,FALSE))</f>
        <v/>
      </c>
      <c r="G25" s="85" t="str">
        <f>IF(G24="","",VLOOKUP(G24,NightTime!$H$19:$J$40,3,FALSE))</f>
        <v/>
      </c>
      <c r="H25" s="85" t="str">
        <f>IF(H24="","",VLOOKUP(H24,NightTime!$H$19:$J$40,3,FALSE))</f>
        <v/>
      </c>
      <c r="I25" s="85" t="str">
        <f>IF(I24="","",VLOOKUP(I24,NightTime!$H$19:$J$40,3,FALSE))</f>
        <v/>
      </c>
      <c r="J25" s="85" t="str">
        <f>IF(J24="","",VLOOKUP(J24,NightTime!$H$19:$J$40,3,FALSE))</f>
        <v/>
      </c>
      <c r="K25" s="85" t="str">
        <f>IF(K24="","",VLOOKUP(K24,NightTime!$H$19:$J$40,3,FALSE))</f>
        <v/>
      </c>
      <c r="L25" s="85" t="str">
        <f>IF(L24="","",VLOOKUP(L24,NightTime!$H$19:$J$40,3,FALSE))</f>
        <v/>
      </c>
      <c r="M25" s="85" t="str">
        <f>IF(M24="","",VLOOKUP(M24,NightTime!$H$19:$J$40,3,FALSE))</f>
        <v/>
      </c>
      <c r="N25" s="85" t="str">
        <f>IF(N24="","",VLOOKUP(N24,NightTime!$H$19:$J$40,3,FALSE))</f>
        <v/>
      </c>
      <c r="O25" s="85" t="str">
        <f>IF(O24="","",VLOOKUP(O24,NightTime!$H$19:$J$40,3,FALSE))</f>
        <v/>
      </c>
      <c r="P25" s="104"/>
    </row>
    <row r="26" spans="2:16" ht="29" hidden="1" customHeight="1">
      <c r="B26" s="105"/>
      <c r="C26" s="103" t="s">
        <v>325</v>
      </c>
      <c r="D26" s="103"/>
      <c r="E26" s="102"/>
      <c r="F26" s="86" t="str">
        <f t="shared" ref="F26:N26" si="4">IF(F6="","",VLOOKUP(F6,$E$50:$L$71,6,FALSE))</f>
        <v/>
      </c>
      <c r="G26" s="87" t="str">
        <f t="shared" si="4"/>
        <v/>
      </c>
      <c r="H26" s="87" t="str">
        <f t="shared" si="4"/>
        <v/>
      </c>
      <c r="I26" s="87" t="str">
        <f t="shared" si="4"/>
        <v/>
      </c>
      <c r="J26" s="87" t="str">
        <f t="shared" si="4"/>
        <v/>
      </c>
      <c r="K26" s="87" t="str">
        <f t="shared" si="4"/>
        <v/>
      </c>
      <c r="L26" s="87" t="str">
        <f t="shared" si="4"/>
        <v/>
      </c>
      <c r="M26" s="87" t="str">
        <f t="shared" si="4"/>
        <v/>
      </c>
      <c r="N26" s="87" t="str">
        <f t="shared" si="4"/>
        <v/>
      </c>
      <c r="O26" s="87" t="str">
        <f>IF(O6="","",VLOOKUP(O6,$E$50:$L$71,6,FALSE))</f>
        <v/>
      </c>
      <c r="P26" s="104"/>
    </row>
    <row r="27" spans="2:16" ht="29" hidden="1" customHeight="1">
      <c r="B27" s="105"/>
      <c r="C27" s="103"/>
      <c r="D27" s="103" t="s">
        <v>164</v>
      </c>
      <c r="E27" s="102"/>
      <c r="F27" s="84" t="str">
        <f>IF(F26="","",VLOOKUP(F26,NightTime!$H$19:$J$40,3,FALSE))</f>
        <v/>
      </c>
      <c r="G27" s="85" t="str">
        <f>IF(G26="","",VLOOKUP(G26,NightTime!$H$19:$J$40,3,FALSE))</f>
        <v/>
      </c>
      <c r="H27" s="85" t="str">
        <f>IF(H26="","",VLOOKUP(H26,NightTime!$H$19:$J$40,3,FALSE))</f>
        <v/>
      </c>
      <c r="I27" s="85" t="str">
        <f>IF(I26="","",VLOOKUP(I26,NightTime!$H$19:$J$40,3,FALSE))</f>
        <v/>
      </c>
      <c r="J27" s="85" t="str">
        <f>IF(J26="","",VLOOKUP(J26,NightTime!$H$19:$J$40,3,FALSE))</f>
        <v/>
      </c>
      <c r="K27" s="85" t="str">
        <f>IF(K26="","",VLOOKUP(K26,NightTime!$H$19:$J$40,3,FALSE))</f>
        <v/>
      </c>
      <c r="L27" s="85" t="str">
        <f>IF(L26="","",VLOOKUP(L26,NightTime!$H$19:$J$40,3,FALSE))</f>
        <v/>
      </c>
      <c r="M27" s="85" t="str">
        <f>IF(M26="","",VLOOKUP(M26,NightTime!$H$19:$J$40,3,FALSE))</f>
        <v/>
      </c>
      <c r="N27" s="85" t="str">
        <f>IF(N26="","",VLOOKUP(N26,NightTime!$H$19:$J$40,3,FALSE))</f>
        <v/>
      </c>
      <c r="O27" s="85" t="str">
        <f>IF(O26="","",VLOOKUP(O26,NightTime!$H$19:$J$40,3,FALSE))</f>
        <v/>
      </c>
      <c r="P27" s="104"/>
    </row>
    <row r="28" spans="2:16" ht="29" hidden="1" customHeight="1">
      <c r="B28" s="105"/>
      <c r="C28" s="103" t="s">
        <v>326</v>
      </c>
      <c r="D28" s="103"/>
      <c r="E28" s="102"/>
      <c r="F28" s="86" t="str">
        <f t="shared" ref="F28:N28" si="5">IF(F6="","",VLOOKUP(F6,$E$50:$L$71,7,FALSE))</f>
        <v/>
      </c>
      <c r="G28" s="87" t="str">
        <f t="shared" si="5"/>
        <v/>
      </c>
      <c r="H28" s="87" t="str">
        <f t="shared" si="5"/>
        <v/>
      </c>
      <c r="I28" s="87" t="str">
        <f t="shared" si="5"/>
        <v/>
      </c>
      <c r="J28" s="87" t="str">
        <f t="shared" si="5"/>
        <v/>
      </c>
      <c r="K28" s="87" t="str">
        <f t="shared" si="5"/>
        <v/>
      </c>
      <c r="L28" s="87" t="str">
        <f t="shared" si="5"/>
        <v/>
      </c>
      <c r="M28" s="87" t="str">
        <f t="shared" si="5"/>
        <v/>
      </c>
      <c r="N28" s="87" t="str">
        <f t="shared" si="5"/>
        <v/>
      </c>
      <c r="O28" s="87" t="str">
        <f>IF(O6="","",VLOOKUP(O6,$E$50:$L$71,7,FALSE))</f>
        <v/>
      </c>
      <c r="P28" s="104"/>
    </row>
    <row r="29" spans="2:16" ht="29" hidden="1" customHeight="1">
      <c r="B29" s="105"/>
      <c r="C29" s="103"/>
      <c r="D29" s="103" t="s">
        <v>164</v>
      </c>
      <c r="E29" s="102"/>
      <c r="F29" s="84" t="str">
        <f>IF(F28="","",VLOOKUP(F28,NightTime!$H$19:$J$40,3,FALSE))</f>
        <v/>
      </c>
      <c r="G29" s="85" t="str">
        <f>IF(G28="","",VLOOKUP(G28,NightTime!$H$19:$J$40,3,FALSE))</f>
        <v/>
      </c>
      <c r="H29" s="85" t="str">
        <f>IF(H28="","",VLOOKUP(H28,NightTime!$H$19:$J$40,3,FALSE))</f>
        <v/>
      </c>
      <c r="I29" s="85" t="str">
        <f>IF(I28="","",VLOOKUP(I28,NightTime!$H$19:$J$40,3,FALSE))</f>
        <v/>
      </c>
      <c r="J29" s="85" t="str">
        <f>IF(J28="","",VLOOKUP(J28,NightTime!$H$19:$J$40,3,FALSE))</f>
        <v/>
      </c>
      <c r="K29" s="85" t="str">
        <f>IF(K28="","",VLOOKUP(K28,NightTime!$H$19:$J$40,3,FALSE))</f>
        <v/>
      </c>
      <c r="L29" s="85" t="str">
        <f>IF(L28="","",VLOOKUP(L28,NightTime!$H$19:$J$40,3,FALSE))</f>
        <v/>
      </c>
      <c r="M29" s="85" t="str">
        <f>IF(M28="","",VLOOKUP(M28,NightTime!$H$19:$J$40,3,FALSE))</f>
        <v/>
      </c>
      <c r="N29" s="85" t="str">
        <f>IF(N28="","",VLOOKUP(N28,NightTime!$H$19:$J$40,3,FALSE))</f>
        <v/>
      </c>
      <c r="O29" s="85" t="str">
        <f>IF(O28="","",VLOOKUP(O28,NightTime!$H$19:$J$40,3,FALSE))</f>
        <v/>
      </c>
      <c r="P29" s="104"/>
    </row>
    <row r="30" spans="2:16" ht="29" hidden="1" customHeight="1">
      <c r="B30" s="105"/>
      <c r="C30" s="103" t="s">
        <v>327</v>
      </c>
      <c r="D30" s="103"/>
      <c r="E30" s="102"/>
      <c r="F30" s="86" t="str">
        <f t="shared" ref="F30:N30" si="6">IF(F6="","",VLOOKUP(F6,$E$50:$L$71,8,FALSE))</f>
        <v/>
      </c>
      <c r="G30" s="87" t="str">
        <f t="shared" si="6"/>
        <v/>
      </c>
      <c r="H30" s="87" t="str">
        <f t="shared" si="6"/>
        <v/>
      </c>
      <c r="I30" s="87" t="str">
        <f t="shared" si="6"/>
        <v/>
      </c>
      <c r="J30" s="87" t="str">
        <f t="shared" si="6"/>
        <v/>
      </c>
      <c r="K30" s="87" t="str">
        <f t="shared" si="6"/>
        <v/>
      </c>
      <c r="L30" s="87" t="str">
        <f t="shared" si="6"/>
        <v/>
      </c>
      <c r="M30" s="87" t="str">
        <f t="shared" si="6"/>
        <v/>
      </c>
      <c r="N30" s="87" t="str">
        <f t="shared" si="6"/>
        <v/>
      </c>
      <c r="O30" s="87" t="str">
        <f>IF(O6="","",VLOOKUP(O6,$E$50:$L$71,8,FALSE))</f>
        <v/>
      </c>
      <c r="P30" s="104"/>
    </row>
    <row r="31" spans="2:16" ht="29" hidden="1" customHeight="1" thickBot="1">
      <c r="B31" s="105"/>
      <c r="C31" s="103"/>
      <c r="D31" s="103"/>
      <c r="E31" s="102"/>
      <c r="F31" s="88" t="str">
        <f>IF(F30="","",VLOOKUP(F30,NightTime!$H$19:$J$40,3,FALSE))</f>
        <v/>
      </c>
      <c r="G31" s="89" t="str">
        <f>IF(G30="","",VLOOKUP(G30,NightTime!$H$19:$J$40,3,FALSE))</f>
        <v/>
      </c>
      <c r="H31" s="89" t="str">
        <f>IF(H30="","",VLOOKUP(H30,NightTime!$H$19:$J$40,3,FALSE))</f>
        <v/>
      </c>
      <c r="I31" s="89" t="str">
        <f>IF(I30="","",VLOOKUP(I30,NightTime!$H$19:$J$40,3,FALSE))</f>
        <v/>
      </c>
      <c r="J31" s="89" t="str">
        <f>IF(J30="","",VLOOKUP(J30,NightTime!$H$19:$J$40,3,FALSE))</f>
        <v/>
      </c>
      <c r="K31" s="89" t="str">
        <f>IF(K30="","",VLOOKUP(K30,NightTime!$H$19:$J$40,3,FALSE))</f>
        <v/>
      </c>
      <c r="L31" s="89" t="str">
        <f>IF(L30="","",VLOOKUP(L30,NightTime!$H$19:$J$40,3,FALSE))</f>
        <v/>
      </c>
      <c r="M31" s="89" t="str">
        <f>IF(M30="","",VLOOKUP(M30,NightTime!$H$19:$J$40,3,FALSE))</f>
        <v/>
      </c>
      <c r="N31" s="89" t="str">
        <f>IF(N30="","",VLOOKUP(N30,NightTime!$H$19:$J$40,3,FALSE))</f>
        <v/>
      </c>
      <c r="O31" s="89" t="str">
        <f>IF(O30="","",VLOOKUP(O30,NightTime!$H$19:$J$40,3,FALSE))</f>
        <v/>
      </c>
      <c r="P31" s="104"/>
    </row>
    <row r="32" spans="2:16" ht="29" hidden="1" customHeight="1" thickBot="1">
      <c r="B32" s="105"/>
      <c r="C32" s="103"/>
      <c r="D32" s="103"/>
      <c r="E32" s="102"/>
      <c r="F32" s="103"/>
      <c r="G32" s="103"/>
      <c r="H32" s="103"/>
      <c r="I32" s="103"/>
      <c r="J32" s="103"/>
      <c r="K32" s="103"/>
      <c r="L32" s="103"/>
      <c r="M32" s="103"/>
      <c r="N32" s="103"/>
      <c r="O32" s="103"/>
      <c r="P32" s="104"/>
    </row>
    <row r="33" spans="2:16" ht="29" hidden="1" customHeight="1" thickBot="1">
      <c r="B33" s="105"/>
      <c r="C33" s="107" t="s">
        <v>341</v>
      </c>
      <c r="D33" s="103"/>
      <c r="E33" s="102"/>
      <c r="F33" s="80" t="s">
        <v>320</v>
      </c>
      <c r="G33" s="81" t="s">
        <v>319</v>
      </c>
      <c r="H33" s="81" t="s">
        <v>318</v>
      </c>
      <c r="I33" s="81" t="s">
        <v>317</v>
      </c>
      <c r="J33" s="81" t="s">
        <v>316</v>
      </c>
      <c r="K33" s="81" t="s">
        <v>315</v>
      </c>
      <c r="L33" s="81" t="s">
        <v>314</v>
      </c>
      <c r="M33" s="81" t="s">
        <v>328</v>
      </c>
      <c r="N33" s="81" t="s">
        <v>329</v>
      </c>
      <c r="O33" s="81" t="s">
        <v>118</v>
      </c>
      <c r="P33" s="104"/>
    </row>
    <row r="34" spans="2:16" ht="29" hidden="1" customHeight="1">
      <c r="B34" s="105"/>
      <c r="C34" s="103" t="s">
        <v>321</v>
      </c>
      <c r="D34" s="103"/>
      <c r="E34" s="102"/>
      <c r="F34" s="82" t="str">
        <f t="shared" ref="F34:N34" si="7">IF(F6="","",VLOOKUP(F6,$D$50:$L$71,9,FALSE))</f>
        <v/>
      </c>
      <c r="G34" s="83" t="str">
        <f t="shared" si="7"/>
        <v/>
      </c>
      <c r="H34" s="83" t="str">
        <f t="shared" si="7"/>
        <v/>
      </c>
      <c r="I34" s="83" t="str">
        <f t="shared" si="7"/>
        <v/>
      </c>
      <c r="J34" s="83" t="str">
        <f t="shared" si="7"/>
        <v/>
      </c>
      <c r="K34" s="83" t="str">
        <f t="shared" si="7"/>
        <v/>
      </c>
      <c r="L34" s="83" t="str">
        <f t="shared" si="7"/>
        <v/>
      </c>
      <c r="M34" s="83" t="str">
        <f t="shared" si="7"/>
        <v/>
      </c>
      <c r="N34" s="83" t="str">
        <f t="shared" si="7"/>
        <v/>
      </c>
      <c r="O34" s="83" t="str">
        <f>IF(O6="","",VLOOKUP(O6,$D$50:$L$71,9,FALSE))</f>
        <v/>
      </c>
      <c r="P34" s="104"/>
    </row>
    <row r="35" spans="2:16" ht="29" hidden="1" customHeight="1">
      <c r="B35" s="105"/>
      <c r="C35" s="103"/>
      <c r="D35" s="103" t="s">
        <v>164</v>
      </c>
      <c r="E35" s="102"/>
      <c r="F35" s="84" t="str">
        <f>IF(F34="","",VLOOKUP(F34,NightTime!$H$19:$J$40,3,FALSE))</f>
        <v/>
      </c>
      <c r="G35" s="85" t="str">
        <f>IF(G34="","",VLOOKUP(G34,NightTime!$H$19:$J$40,3,FALSE))</f>
        <v/>
      </c>
      <c r="H35" s="85" t="str">
        <f>IF(H34="","",VLOOKUP(H34,NightTime!$H$19:$J$40,3,FALSE))</f>
        <v/>
      </c>
      <c r="I35" s="85" t="str">
        <f>IF(I34="","",VLOOKUP(I34,NightTime!$H$19:$J$40,3,FALSE))</f>
        <v/>
      </c>
      <c r="J35" s="85" t="str">
        <f>IF(J34="","",VLOOKUP(J34,NightTime!$H$19:$J$40,3,FALSE))</f>
        <v/>
      </c>
      <c r="K35" s="85" t="str">
        <f>IF(K34="","",VLOOKUP(K34,NightTime!$H$19:$J$40,3,FALSE))</f>
        <v/>
      </c>
      <c r="L35" s="85" t="str">
        <f>IF(L34="","",VLOOKUP(L34,NightTime!$H$19:$J$40,3,FALSE))</f>
        <v/>
      </c>
      <c r="M35" s="85" t="str">
        <f>IF(M34="","",VLOOKUP(M34,NightTime!$H$19:$J$40,3,FALSE))</f>
        <v/>
      </c>
      <c r="N35" s="85" t="str">
        <f>IF(N34="","",VLOOKUP(N34,NightTime!$H$19:$J$40,3,FALSE))</f>
        <v/>
      </c>
      <c r="O35" s="85" t="str">
        <f>IF(O34="","",VLOOKUP(O34,NightTime!$H$19:$J$40,3,FALSE))</f>
        <v/>
      </c>
      <c r="P35" s="104"/>
    </row>
    <row r="36" spans="2:16" ht="29" hidden="1" customHeight="1">
      <c r="B36" s="105"/>
      <c r="C36" s="103" t="s">
        <v>322</v>
      </c>
      <c r="D36" s="103"/>
      <c r="E36" s="102"/>
      <c r="F36" s="86" t="str">
        <f t="shared" ref="F36:N36" si="8">IF(F6="","",VLOOKUP(F6,$D$50:$L$71,8,FALSE))</f>
        <v/>
      </c>
      <c r="G36" s="87" t="str">
        <f t="shared" si="8"/>
        <v/>
      </c>
      <c r="H36" s="87" t="str">
        <f t="shared" si="8"/>
        <v/>
      </c>
      <c r="I36" s="87" t="str">
        <f t="shared" si="8"/>
        <v/>
      </c>
      <c r="J36" s="87" t="str">
        <f t="shared" si="8"/>
        <v/>
      </c>
      <c r="K36" s="87" t="str">
        <f t="shared" si="8"/>
        <v/>
      </c>
      <c r="L36" s="87" t="str">
        <f t="shared" si="8"/>
        <v/>
      </c>
      <c r="M36" s="87" t="str">
        <f t="shared" si="8"/>
        <v/>
      </c>
      <c r="N36" s="87" t="str">
        <f t="shared" si="8"/>
        <v/>
      </c>
      <c r="O36" s="87" t="str">
        <f>IF(O6="","",VLOOKUP(O6,$D$50:$L$71,8,FALSE))</f>
        <v/>
      </c>
      <c r="P36" s="104"/>
    </row>
    <row r="37" spans="2:16" ht="29" hidden="1" customHeight="1">
      <c r="B37" s="105"/>
      <c r="C37" s="103"/>
      <c r="D37" s="103" t="s">
        <v>164</v>
      </c>
      <c r="E37" s="102"/>
      <c r="F37" s="84" t="str">
        <f>IF(F36="","",VLOOKUP(F36,NightTime!$H$19:$J$40,3,FALSE))</f>
        <v/>
      </c>
      <c r="G37" s="85" t="str">
        <f>IF(G36="","",VLOOKUP(G36,NightTime!$H$19:$J$40,3,FALSE))</f>
        <v/>
      </c>
      <c r="H37" s="85" t="str">
        <f>IF(H36="","",VLOOKUP(H36,NightTime!$H$19:$J$40,3,FALSE))</f>
        <v/>
      </c>
      <c r="I37" s="85" t="str">
        <f>IF(I36="","",VLOOKUP(I36,NightTime!$H$19:$J$40,3,FALSE))</f>
        <v/>
      </c>
      <c r="J37" s="85" t="str">
        <f>IF(J36="","",VLOOKUP(J36,NightTime!$H$19:$J$40,3,FALSE))</f>
        <v/>
      </c>
      <c r="K37" s="85" t="str">
        <f>IF(K36="","",VLOOKUP(K36,NightTime!$H$19:$J$40,3,FALSE))</f>
        <v/>
      </c>
      <c r="L37" s="85" t="str">
        <f>IF(L36="","",VLOOKUP(L36,NightTime!$H$19:$J$40,3,FALSE))</f>
        <v/>
      </c>
      <c r="M37" s="85" t="str">
        <f>IF(M36="","",VLOOKUP(M36,NightTime!$H$19:$J$40,3,FALSE))</f>
        <v/>
      </c>
      <c r="N37" s="85" t="str">
        <f>IF(N36="","",VLOOKUP(N36,NightTime!$H$19:$J$40,3,FALSE))</f>
        <v/>
      </c>
      <c r="O37" s="85" t="str">
        <f>IF(O36="","",VLOOKUP(O36,NightTime!$H$19:$J$40,3,FALSE))</f>
        <v/>
      </c>
      <c r="P37" s="104"/>
    </row>
    <row r="38" spans="2:16" ht="29" hidden="1" customHeight="1">
      <c r="B38" s="105"/>
      <c r="C38" s="103" t="s">
        <v>323</v>
      </c>
      <c r="D38" s="103"/>
      <c r="E38" s="102"/>
      <c r="F38" s="86" t="str">
        <f t="shared" ref="F38:N38" si="9">IF(F6="","",VLOOKUP(F6,$D$50:$L$71,7,FALSE))</f>
        <v/>
      </c>
      <c r="G38" s="87" t="str">
        <f t="shared" si="9"/>
        <v/>
      </c>
      <c r="H38" s="87" t="str">
        <f t="shared" si="9"/>
        <v/>
      </c>
      <c r="I38" s="87" t="str">
        <f t="shared" si="9"/>
        <v/>
      </c>
      <c r="J38" s="87" t="str">
        <f t="shared" si="9"/>
        <v/>
      </c>
      <c r="K38" s="87" t="str">
        <f t="shared" si="9"/>
        <v/>
      </c>
      <c r="L38" s="87" t="str">
        <f t="shared" si="9"/>
        <v/>
      </c>
      <c r="M38" s="87" t="str">
        <f t="shared" si="9"/>
        <v/>
      </c>
      <c r="N38" s="87" t="str">
        <f t="shared" si="9"/>
        <v/>
      </c>
      <c r="O38" s="87" t="str">
        <f>IF(O6="","",VLOOKUP(O6,$D$50:$L$71,7,FALSE))</f>
        <v/>
      </c>
      <c r="P38" s="104"/>
    </row>
    <row r="39" spans="2:16" ht="29" hidden="1" customHeight="1">
      <c r="B39" s="105"/>
      <c r="C39" s="103"/>
      <c r="D39" s="103" t="s">
        <v>164</v>
      </c>
      <c r="E39" s="102"/>
      <c r="F39" s="84" t="str">
        <f>IF(F38="","",VLOOKUP(F38,NightTime!$H$19:$J$40,3,FALSE))</f>
        <v/>
      </c>
      <c r="G39" s="85" t="str">
        <f>IF(G38="","",VLOOKUP(G38,NightTime!$H$19:$J$40,3,FALSE))</f>
        <v/>
      </c>
      <c r="H39" s="85" t="str">
        <f>IF(H38="","",VLOOKUP(H38,NightTime!$H$19:$J$40,3,FALSE))</f>
        <v/>
      </c>
      <c r="I39" s="85" t="str">
        <f>IF(I38="","",VLOOKUP(I38,NightTime!$H$19:$J$40,3,FALSE))</f>
        <v/>
      </c>
      <c r="J39" s="85" t="str">
        <f>IF(J38="","",VLOOKUP(J38,NightTime!$H$19:$J$40,3,FALSE))</f>
        <v/>
      </c>
      <c r="K39" s="85" t="str">
        <f>IF(K38="","",VLOOKUP(K38,NightTime!$H$19:$J$40,3,FALSE))</f>
        <v/>
      </c>
      <c r="L39" s="85" t="str">
        <f>IF(L38="","",VLOOKUP(L38,NightTime!$H$19:$J$40,3,FALSE))</f>
        <v/>
      </c>
      <c r="M39" s="85" t="str">
        <f>IF(M38="","",VLOOKUP(M38,NightTime!$H$19:$J$40,3,FALSE))</f>
        <v/>
      </c>
      <c r="N39" s="85" t="str">
        <f>IF(N38="","",VLOOKUP(N38,NightTime!$H$19:$J$40,3,FALSE))</f>
        <v/>
      </c>
      <c r="O39" s="85" t="str">
        <f>IF(O38="","",VLOOKUP(O38,NightTime!$H$19:$J$40,3,FALSE))</f>
        <v/>
      </c>
      <c r="P39" s="104"/>
    </row>
    <row r="40" spans="2:16" ht="29" hidden="1" customHeight="1">
      <c r="B40" s="105"/>
      <c r="C40" s="103" t="s">
        <v>324</v>
      </c>
      <c r="D40" s="103"/>
      <c r="E40" s="102"/>
      <c r="F40" s="86" t="str">
        <f t="shared" ref="F40:N40" si="10">IF(F6="","",VLOOKUP(F6,$D$50:$L$71,6,FALSE))</f>
        <v/>
      </c>
      <c r="G40" s="87" t="str">
        <f t="shared" si="10"/>
        <v/>
      </c>
      <c r="H40" s="87" t="str">
        <f t="shared" si="10"/>
        <v/>
      </c>
      <c r="I40" s="87" t="str">
        <f t="shared" si="10"/>
        <v/>
      </c>
      <c r="J40" s="87" t="str">
        <f t="shared" si="10"/>
        <v/>
      </c>
      <c r="K40" s="87" t="str">
        <f t="shared" si="10"/>
        <v/>
      </c>
      <c r="L40" s="87" t="str">
        <f t="shared" si="10"/>
        <v/>
      </c>
      <c r="M40" s="87" t="str">
        <f t="shared" si="10"/>
        <v/>
      </c>
      <c r="N40" s="87" t="str">
        <f t="shared" si="10"/>
        <v/>
      </c>
      <c r="O40" s="87" t="str">
        <f>IF(O6="","",VLOOKUP(O6,$D$50:$L$71,6,FALSE))</f>
        <v/>
      </c>
      <c r="P40" s="104"/>
    </row>
    <row r="41" spans="2:16" ht="29" hidden="1" customHeight="1">
      <c r="B41" s="105"/>
      <c r="C41" s="103"/>
      <c r="D41" s="103" t="s">
        <v>164</v>
      </c>
      <c r="E41" s="102"/>
      <c r="F41" s="84" t="str">
        <f>IF(F40="","",VLOOKUP(F40,NightTime!$H$19:$J$40,3,FALSE))</f>
        <v/>
      </c>
      <c r="G41" s="85" t="str">
        <f>IF(G40="","",VLOOKUP(G40,NightTime!$H$19:$J$40,3,FALSE))</f>
        <v/>
      </c>
      <c r="H41" s="85" t="str">
        <f>IF(H40="","",VLOOKUP(H40,NightTime!$H$19:$J$40,3,FALSE))</f>
        <v/>
      </c>
      <c r="I41" s="85" t="str">
        <f>IF(I40="","",VLOOKUP(I40,NightTime!$H$19:$J$40,3,FALSE))</f>
        <v/>
      </c>
      <c r="J41" s="85" t="str">
        <f>IF(J40="","",VLOOKUP(J40,NightTime!$H$19:$J$40,3,FALSE))</f>
        <v/>
      </c>
      <c r="K41" s="85" t="str">
        <f>IF(K40="","",VLOOKUP(K40,NightTime!$H$19:$J$40,3,FALSE))</f>
        <v/>
      </c>
      <c r="L41" s="85" t="str">
        <f>IF(L40="","",VLOOKUP(L40,NightTime!$H$19:$J$40,3,FALSE))</f>
        <v/>
      </c>
      <c r="M41" s="85" t="str">
        <f>IF(M40="","",VLOOKUP(M40,NightTime!$H$19:$J$40,3,FALSE))</f>
        <v/>
      </c>
      <c r="N41" s="85" t="str">
        <f>IF(N40="","",VLOOKUP(N40,NightTime!$H$19:$J$40,3,FALSE))</f>
        <v/>
      </c>
      <c r="O41" s="85" t="str">
        <f>IF(O40="","",VLOOKUP(O40,NightTime!$H$19:$J$40,3,FALSE))</f>
        <v/>
      </c>
      <c r="P41" s="104"/>
    </row>
    <row r="42" spans="2:16" ht="29" hidden="1" customHeight="1">
      <c r="B42" s="105"/>
      <c r="C42" s="103" t="s">
        <v>325</v>
      </c>
      <c r="D42" s="103"/>
      <c r="E42" s="102"/>
      <c r="F42" s="86" t="str">
        <f t="shared" ref="F42:N42" si="11">IF(F6="","",VLOOKUP(F6,$D$50:$L$71,5,FALSE))</f>
        <v/>
      </c>
      <c r="G42" s="87" t="str">
        <f t="shared" si="11"/>
        <v/>
      </c>
      <c r="H42" s="87" t="str">
        <f t="shared" si="11"/>
        <v/>
      </c>
      <c r="I42" s="87" t="str">
        <f t="shared" si="11"/>
        <v/>
      </c>
      <c r="J42" s="87" t="str">
        <f t="shared" si="11"/>
        <v/>
      </c>
      <c r="K42" s="87" t="str">
        <f t="shared" si="11"/>
        <v/>
      </c>
      <c r="L42" s="87" t="str">
        <f t="shared" si="11"/>
        <v/>
      </c>
      <c r="M42" s="87" t="str">
        <f t="shared" si="11"/>
        <v/>
      </c>
      <c r="N42" s="87" t="str">
        <f t="shared" si="11"/>
        <v/>
      </c>
      <c r="O42" s="87" t="str">
        <f>IF(O6="","",VLOOKUP(O6,$D$50:$L$71,5,FALSE))</f>
        <v/>
      </c>
      <c r="P42" s="104"/>
    </row>
    <row r="43" spans="2:16" ht="29" hidden="1" customHeight="1">
      <c r="B43" s="105"/>
      <c r="C43" s="103"/>
      <c r="D43" s="103" t="s">
        <v>164</v>
      </c>
      <c r="E43" s="102"/>
      <c r="F43" s="84" t="str">
        <f>IF(F42="","",VLOOKUP(F42,NightTime!$H$19:$J$40,3,FALSE))</f>
        <v/>
      </c>
      <c r="G43" s="85" t="str">
        <f>IF(G42="","",VLOOKUP(G42,NightTime!$H$19:$J$40,3,FALSE))</f>
        <v/>
      </c>
      <c r="H43" s="85" t="str">
        <f>IF(H42="","",VLOOKUP(H42,NightTime!$H$19:$J$40,3,FALSE))</f>
        <v/>
      </c>
      <c r="I43" s="85" t="str">
        <f>IF(I42="","",VLOOKUP(I42,NightTime!$H$19:$J$40,3,FALSE))</f>
        <v/>
      </c>
      <c r="J43" s="85" t="str">
        <f>IF(J42="","",VLOOKUP(J42,NightTime!$H$19:$J$40,3,FALSE))</f>
        <v/>
      </c>
      <c r="K43" s="85" t="str">
        <f>IF(K42="","",VLOOKUP(K42,NightTime!$H$19:$J$40,3,FALSE))</f>
        <v/>
      </c>
      <c r="L43" s="85" t="str">
        <f>IF(L42="","",VLOOKUP(L42,NightTime!$H$19:$J$40,3,FALSE))</f>
        <v/>
      </c>
      <c r="M43" s="85" t="str">
        <f>IF(M42="","",VLOOKUP(M42,NightTime!$H$19:$J$40,3,FALSE))</f>
        <v/>
      </c>
      <c r="N43" s="85" t="str">
        <f>IF(N42="","",VLOOKUP(N42,NightTime!$H$19:$J$40,3,FALSE))</f>
        <v/>
      </c>
      <c r="O43" s="85" t="str">
        <f>IF(O42="","",VLOOKUP(O42,NightTime!$H$19:$J$40,3,FALSE))</f>
        <v/>
      </c>
      <c r="P43" s="104"/>
    </row>
    <row r="44" spans="2:16" ht="29" hidden="1" customHeight="1">
      <c r="B44" s="105"/>
      <c r="C44" s="103" t="s">
        <v>326</v>
      </c>
      <c r="D44" s="103"/>
      <c r="E44" s="102"/>
      <c r="F44" s="86" t="str">
        <f t="shared" ref="F44:N44" si="12">IF(F6="","",VLOOKUP(F6,$D$50:$L$71,4,FALSE))</f>
        <v/>
      </c>
      <c r="G44" s="87" t="str">
        <f t="shared" si="12"/>
        <v/>
      </c>
      <c r="H44" s="87" t="str">
        <f t="shared" si="12"/>
        <v/>
      </c>
      <c r="I44" s="87" t="str">
        <f t="shared" si="12"/>
        <v/>
      </c>
      <c r="J44" s="87" t="str">
        <f t="shared" si="12"/>
        <v/>
      </c>
      <c r="K44" s="87" t="str">
        <f t="shared" si="12"/>
        <v/>
      </c>
      <c r="L44" s="87" t="str">
        <f t="shared" si="12"/>
        <v/>
      </c>
      <c r="M44" s="87" t="str">
        <f t="shared" si="12"/>
        <v/>
      </c>
      <c r="N44" s="87" t="str">
        <f t="shared" si="12"/>
        <v/>
      </c>
      <c r="O44" s="87" t="str">
        <f>IF(O6="","",VLOOKUP(O6,$D$50:$L$71,4,FALSE))</f>
        <v/>
      </c>
      <c r="P44" s="104"/>
    </row>
    <row r="45" spans="2:16" ht="29" hidden="1" customHeight="1">
      <c r="B45" s="105"/>
      <c r="C45" s="103"/>
      <c r="D45" s="103" t="s">
        <v>164</v>
      </c>
      <c r="E45" s="102"/>
      <c r="F45" s="84" t="str">
        <f>IF(F44="","",VLOOKUP(F44,NightTime!$H$19:$J$40,3,FALSE))</f>
        <v/>
      </c>
      <c r="G45" s="85" t="str">
        <f>IF(G44="","",VLOOKUP(G44,NightTime!$H$19:$J$40,3,FALSE))</f>
        <v/>
      </c>
      <c r="H45" s="85" t="str">
        <f>IF(H44="","",VLOOKUP(H44,NightTime!$H$19:$J$40,3,FALSE))</f>
        <v/>
      </c>
      <c r="I45" s="85" t="str">
        <f>IF(I44="","",VLOOKUP(I44,NightTime!$H$19:$J$40,3,FALSE))</f>
        <v/>
      </c>
      <c r="J45" s="85" t="str">
        <f>IF(J44="","",VLOOKUP(J44,NightTime!$H$19:$J$40,3,FALSE))</f>
        <v/>
      </c>
      <c r="K45" s="85" t="str">
        <f>IF(K44="","",VLOOKUP(K44,NightTime!$H$19:$J$40,3,FALSE))</f>
        <v/>
      </c>
      <c r="L45" s="85" t="str">
        <f>IF(L44="","",VLOOKUP(L44,NightTime!$H$19:$J$40,3,FALSE))</f>
        <v/>
      </c>
      <c r="M45" s="85" t="str">
        <f>IF(M44="","",VLOOKUP(M44,NightTime!$H$19:$J$40,3,FALSE))</f>
        <v/>
      </c>
      <c r="N45" s="85" t="str">
        <f>IF(N44="","",VLOOKUP(N44,NightTime!$H$19:$J$40,3,FALSE))</f>
        <v/>
      </c>
      <c r="O45" s="85" t="str">
        <f>IF(O44="","",VLOOKUP(O44,NightTime!$H$19:$J$40,3,FALSE))</f>
        <v/>
      </c>
      <c r="P45" s="104"/>
    </row>
    <row r="46" spans="2:16" ht="29" hidden="1" customHeight="1">
      <c r="B46" s="105"/>
      <c r="C46" s="103" t="s">
        <v>327</v>
      </c>
      <c r="D46" s="103"/>
      <c r="E46" s="102"/>
      <c r="F46" s="86" t="str">
        <f t="shared" ref="F46:N46" si="13">IF(F6="","",VLOOKUP(F6,$D$50:$L$71,3,FALSE))</f>
        <v/>
      </c>
      <c r="G46" s="87" t="str">
        <f t="shared" si="13"/>
        <v/>
      </c>
      <c r="H46" s="87" t="str">
        <f t="shared" si="13"/>
        <v/>
      </c>
      <c r="I46" s="87" t="str">
        <f t="shared" si="13"/>
        <v/>
      </c>
      <c r="J46" s="87" t="str">
        <f t="shared" si="13"/>
        <v/>
      </c>
      <c r="K46" s="87" t="str">
        <f t="shared" si="13"/>
        <v/>
      </c>
      <c r="L46" s="87" t="str">
        <f t="shared" si="13"/>
        <v/>
      </c>
      <c r="M46" s="87" t="str">
        <f t="shared" si="13"/>
        <v/>
      </c>
      <c r="N46" s="87" t="str">
        <f t="shared" si="13"/>
        <v/>
      </c>
      <c r="O46" s="87" t="str">
        <f>IF(O6="","",VLOOKUP(O6,$D$50:$L$71,3,FALSE))</f>
        <v/>
      </c>
      <c r="P46" s="104"/>
    </row>
    <row r="47" spans="2:16" ht="29" hidden="1" customHeight="1" thickBot="1">
      <c r="B47" s="105"/>
      <c r="C47" s="103"/>
      <c r="D47" s="103"/>
      <c r="E47" s="102"/>
      <c r="F47" s="88" t="str">
        <f>IF(F46="","",VLOOKUP(F46,NightTime!$H$19:$J$40,3,FALSE))</f>
        <v/>
      </c>
      <c r="G47" s="89" t="str">
        <f>IF(G46="","",VLOOKUP(G46,NightTime!$H$19:$J$40,3,FALSE))</f>
        <v/>
      </c>
      <c r="H47" s="89" t="str">
        <f>IF(H46="","",VLOOKUP(H46,NightTime!$H$19:$J$40,3,FALSE))</f>
        <v/>
      </c>
      <c r="I47" s="89" t="str">
        <f>IF(I46="","",VLOOKUP(I46,NightTime!$H$19:$J$40,3,FALSE))</f>
        <v/>
      </c>
      <c r="J47" s="89" t="str">
        <f>IF(J46="","",VLOOKUP(J46,NightTime!$H$19:$J$40,3,FALSE))</f>
        <v/>
      </c>
      <c r="K47" s="89" t="str">
        <f>IF(K46="","",VLOOKUP(K46,NightTime!$H$19:$J$40,3,FALSE))</f>
        <v/>
      </c>
      <c r="L47" s="89" t="str">
        <f>IF(L46="","",VLOOKUP(L46,NightTime!$H$19:$J$40,3,FALSE))</f>
        <v/>
      </c>
      <c r="M47" s="89" t="str">
        <f>IF(M46="","",VLOOKUP(M46,NightTime!$H$19:$J$40,3,FALSE))</f>
        <v/>
      </c>
      <c r="N47" s="89" t="str">
        <f>IF(N46="","",VLOOKUP(N46,NightTime!$H$19:$J$40,3,FALSE))</f>
        <v/>
      </c>
      <c r="O47" s="89" t="str">
        <f>IF(O46="","",VLOOKUP(O46,NightTime!$H$19:$J$40,3,FALSE))</f>
        <v/>
      </c>
      <c r="P47" s="104"/>
    </row>
    <row r="48" spans="2:16" ht="23" hidden="1" customHeight="1" thickBot="1">
      <c r="B48" s="105"/>
      <c r="C48" s="103"/>
      <c r="D48" s="103"/>
      <c r="E48" s="102"/>
      <c r="F48" s="103"/>
      <c r="G48" s="103"/>
      <c r="H48" s="103"/>
      <c r="I48" s="103"/>
      <c r="J48" s="103"/>
      <c r="K48" s="103"/>
      <c r="L48" s="103"/>
      <c r="M48" s="103"/>
      <c r="N48" s="103"/>
      <c r="O48" s="103"/>
      <c r="P48" s="104"/>
    </row>
    <row r="49" spans="2:16" s="90" customFormat="1" ht="37" customHeight="1" thickBot="1">
      <c r="B49" s="108"/>
      <c r="C49" s="109"/>
      <c r="D49" s="115"/>
      <c r="E49" s="116" t="s">
        <v>256</v>
      </c>
      <c r="F49" s="117" t="s">
        <v>239</v>
      </c>
      <c r="G49" s="117" t="s">
        <v>117</v>
      </c>
      <c r="H49" s="117" t="s">
        <v>116</v>
      </c>
      <c r="I49" s="117" t="s">
        <v>115</v>
      </c>
      <c r="J49" s="117" t="s">
        <v>114</v>
      </c>
      <c r="K49" s="117" t="s">
        <v>113</v>
      </c>
      <c r="L49" s="117" t="s">
        <v>240</v>
      </c>
      <c r="M49" s="118" t="s">
        <v>256</v>
      </c>
      <c r="N49" s="103"/>
      <c r="O49" s="103"/>
      <c r="P49" s="104"/>
    </row>
    <row r="50" spans="2:16" s="90" customFormat="1" ht="23" customHeight="1">
      <c r="B50" s="108"/>
      <c r="C50" s="110"/>
      <c r="D50" s="119" t="s">
        <v>257</v>
      </c>
      <c r="E50" s="92" t="s">
        <v>258</v>
      </c>
      <c r="F50" s="93" t="s">
        <v>259</v>
      </c>
      <c r="G50" s="94" t="s">
        <v>260</v>
      </c>
      <c r="H50" s="94" t="s">
        <v>261</v>
      </c>
      <c r="I50" s="94" t="s">
        <v>262</v>
      </c>
      <c r="J50" s="94" t="s">
        <v>263</v>
      </c>
      <c r="K50" s="94" t="s">
        <v>264</v>
      </c>
      <c r="L50" s="95" t="s">
        <v>258</v>
      </c>
      <c r="M50" s="120" t="s">
        <v>258</v>
      </c>
      <c r="N50" s="103"/>
      <c r="O50" s="103"/>
      <c r="P50" s="104"/>
    </row>
    <row r="51" spans="2:16" s="90" customFormat="1" ht="23" customHeight="1">
      <c r="B51" s="108"/>
      <c r="C51" s="110"/>
      <c r="D51" s="121" t="s">
        <v>265</v>
      </c>
      <c r="E51" s="97" t="s">
        <v>266</v>
      </c>
      <c r="F51" s="96" t="s">
        <v>267</v>
      </c>
      <c r="G51" s="98" t="s">
        <v>268</v>
      </c>
      <c r="H51" s="98" t="s">
        <v>269</v>
      </c>
      <c r="I51" s="98" t="s">
        <v>270</v>
      </c>
      <c r="J51" s="98" t="s">
        <v>271</v>
      </c>
      <c r="K51" s="98" t="s">
        <v>272</v>
      </c>
      <c r="L51" s="97" t="s">
        <v>273</v>
      </c>
      <c r="M51" s="122" t="s">
        <v>266</v>
      </c>
      <c r="N51" s="103"/>
      <c r="O51" s="103"/>
      <c r="P51" s="104"/>
    </row>
    <row r="52" spans="2:16" s="90" customFormat="1" ht="23" customHeight="1">
      <c r="B52" s="108"/>
      <c r="C52" s="110"/>
      <c r="D52" s="119" t="s">
        <v>128</v>
      </c>
      <c r="E52" s="92" t="s">
        <v>28</v>
      </c>
      <c r="F52" s="91" t="s">
        <v>43</v>
      </c>
      <c r="G52" s="99" t="s">
        <v>128</v>
      </c>
      <c r="H52" s="99" t="s">
        <v>41</v>
      </c>
      <c r="I52" s="99" t="s">
        <v>44</v>
      </c>
      <c r="J52" s="99" t="s">
        <v>46</v>
      </c>
      <c r="K52" s="99" t="s">
        <v>126</v>
      </c>
      <c r="L52" s="92" t="s">
        <v>40</v>
      </c>
      <c r="M52" s="120" t="s">
        <v>28</v>
      </c>
      <c r="N52" s="103"/>
      <c r="O52" s="103"/>
      <c r="P52" s="104"/>
    </row>
    <row r="53" spans="2:16" s="90" customFormat="1" ht="23" customHeight="1">
      <c r="B53" s="108"/>
      <c r="C53" s="110"/>
      <c r="D53" s="121" t="s">
        <v>274</v>
      </c>
      <c r="E53" s="97" t="s">
        <v>121</v>
      </c>
      <c r="F53" s="96" t="s">
        <v>26</v>
      </c>
      <c r="G53" s="98" t="s">
        <v>24</v>
      </c>
      <c r="H53" s="98" t="s">
        <v>121</v>
      </c>
      <c r="I53" s="98" t="s">
        <v>28</v>
      </c>
      <c r="J53" s="98" t="s">
        <v>27</v>
      </c>
      <c r="K53" s="98" t="s">
        <v>19</v>
      </c>
      <c r="L53" s="97" t="s">
        <v>34</v>
      </c>
      <c r="M53" s="122" t="s">
        <v>121</v>
      </c>
      <c r="N53" s="103"/>
      <c r="O53" s="103"/>
      <c r="P53" s="104"/>
    </row>
    <row r="54" spans="2:16" s="90" customFormat="1" ht="23" customHeight="1">
      <c r="B54" s="108"/>
      <c r="C54" s="110"/>
      <c r="D54" s="119" t="s">
        <v>275</v>
      </c>
      <c r="E54" s="92" t="s">
        <v>24</v>
      </c>
      <c r="F54" s="91" t="s">
        <v>38</v>
      </c>
      <c r="G54" s="99" t="s">
        <v>125</v>
      </c>
      <c r="H54" s="99" t="s">
        <v>36</v>
      </c>
      <c r="I54" s="99" t="s">
        <v>35</v>
      </c>
      <c r="J54" s="99" t="s">
        <v>122</v>
      </c>
      <c r="K54" s="99" t="s">
        <v>33</v>
      </c>
      <c r="L54" s="92" t="s">
        <v>31</v>
      </c>
      <c r="M54" s="120" t="s">
        <v>24</v>
      </c>
      <c r="N54" s="103"/>
      <c r="O54" s="103"/>
      <c r="P54" s="104"/>
    </row>
    <row r="55" spans="2:16" s="90" customFormat="1" ht="23" customHeight="1">
      <c r="B55" s="108"/>
      <c r="C55" s="110"/>
      <c r="D55" s="121" t="s">
        <v>276</v>
      </c>
      <c r="E55" s="97" t="s">
        <v>26</v>
      </c>
      <c r="F55" s="96" t="s">
        <v>128</v>
      </c>
      <c r="G55" s="98" t="s">
        <v>41</v>
      </c>
      <c r="H55" s="98" t="s">
        <v>44</v>
      </c>
      <c r="I55" s="98" t="s">
        <v>46</v>
      </c>
      <c r="J55" s="98" t="s">
        <v>126</v>
      </c>
      <c r="K55" s="98" t="s">
        <v>40</v>
      </c>
      <c r="L55" s="97" t="s">
        <v>39</v>
      </c>
      <c r="M55" s="122" t="s">
        <v>26</v>
      </c>
      <c r="N55" s="103"/>
      <c r="O55" s="103"/>
      <c r="P55" s="104"/>
    </row>
    <row r="56" spans="2:16" s="90" customFormat="1" ht="23" customHeight="1">
      <c r="B56" s="108"/>
      <c r="C56" s="110"/>
      <c r="D56" s="119" t="s">
        <v>126</v>
      </c>
      <c r="E56" s="92" t="s">
        <v>31</v>
      </c>
      <c r="F56" s="91" t="s">
        <v>24</v>
      </c>
      <c r="G56" s="99" t="s">
        <v>121</v>
      </c>
      <c r="H56" s="99" t="s">
        <v>28</v>
      </c>
      <c r="I56" s="99" t="s">
        <v>27</v>
      </c>
      <c r="J56" s="99" t="s">
        <v>19</v>
      </c>
      <c r="K56" s="99" t="s">
        <v>34</v>
      </c>
      <c r="L56" s="92" t="s">
        <v>43</v>
      </c>
      <c r="M56" s="120" t="s">
        <v>31</v>
      </c>
      <c r="N56" s="103"/>
      <c r="O56" s="103"/>
      <c r="P56" s="104"/>
    </row>
    <row r="57" spans="2:16" s="90" customFormat="1" ht="23" customHeight="1">
      <c r="B57" s="108"/>
      <c r="C57" s="110"/>
      <c r="D57" s="121" t="s">
        <v>342</v>
      </c>
      <c r="E57" s="97" t="s">
        <v>277</v>
      </c>
      <c r="F57" s="96" t="s">
        <v>278</v>
      </c>
      <c r="G57" s="98" t="s">
        <v>279</v>
      </c>
      <c r="H57" s="98" t="s">
        <v>280</v>
      </c>
      <c r="I57" s="98" t="s">
        <v>281</v>
      </c>
      <c r="J57" s="98" t="s">
        <v>277</v>
      </c>
      <c r="K57" s="98" t="s">
        <v>282</v>
      </c>
      <c r="L57" s="97" t="s">
        <v>283</v>
      </c>
      <c r="M57" s="122" t="s">
        <v>277</v>
      </c>
      <c r="N57" s="103"/>
      <c r="O57" s="103"/>
      <c r="P57" s="104"/>
    </row>
    <row r="58" spans="2:16" s="90" customFormat="1" ht="23" customHeight="1">
      <c r="B58" s="108"/>
      <c r="C58" s="110"/>
      <c r="D58" s="119" t="s">
        <v>39</v>
      </c>
      <c r="E58" s="92" t="s">
        <v>122</v>
      </c>
      <c r="F58" s="91" t="s">
        <v>41</v>
      </c>
      <c r="G58" s="99" t="s">
        <v>44</v>
      </c>
      <c r="H58" s="99" t="s">
        <v>46</v>
      </c>
      <c r="I58" s="99" t="s">
        <v>126</v>
      </c>
      <c r="J58" s="99" t="s">
        <v>40</v>
      </c>
      <c r="K58" s="99" t="s">
        <v>39</v>
      </c>
      <c r="L58" s="92" t="s">
        <v>38</v>
      </c>
      <c r="M58" s="120" t="s">
        <v>122</v>
      </c>
      <c r="N58" s="103"/>
      <c r="O58" s="103"/>
      <c r="P58" s="104"/>
    </row>
    <row r="59" spans="2:16" s="90" customFormat="1" ht="23" customHeight="1">
      <c r="B59" s="108"/>
      <c r="C59" s="110"/>
      <c r="D59" s="121" t="s">
        <v>284</v>
      </c>
      <c r="E59" s="97" t="s">
        <v>285</v>
      </c>
      <c r="F59" s="96" t="s">
        <v>286</v>
      </c>
      <c r="G59" s="98" t="s">
        <v>287</v>
      </c>
      <c r="H59" s="98" t="s">
        <v>288</v>
      </c>
      <c r="I59" s="98" t="s">
        <v>19</v>
      </c>
      <c r="J59" s="98" t="s">
        <v>34</v>
      </c>
      <c r="K59" s="98" t="s">
        <v>43</v>
      </c>
      <c r="L59" s="97" t="s">
        <v>128</v>
      </c>
      <c r="M59" s="122" t="s">
        <v>35</v>
      </c>
      <c r="N59" s="103"/>
      <c r="O59" s="103"/>
      <c r="P59" s="104"/>
    </row>
    <row r="60" spans="2:16" s="90" customFormat="1" ht="23" customHeight="1">
      <c r="B60" s="108"/>
      <c r="C60" s="110"/>
      <c r="D60" s="119" t="s">
        <v>125</v>
      </c>
      <c r="E60" s="92" t="s">
        <v>36</v>
      </c>
      <c r="F60" s="91" t="s">
        <v>36</v>
      </c>
      <c r="G60" s="99" t="s">
        <v>35</v>
      </c>
      <c r="H60" s="99" t="s">
        <v>122</v>
      </c>
      <c r="I60" s="99" t="s">
        <v>33</v>
      </c>
      <c r="J60" s="99" t="s">
        <v>31</v>
      </c>
      <c r="K60" s="99" t="s">
        <v>26</v>
      </c>
      <c r="L60" s="92" t="s">
        <v>24</v>
      </c>
      <c r="M60" s="120" t="s">
        <v>36</v>
      </c>
      <c r="N60" s="103"/>
      <c r="O60" s="103"/>
      <c r="P60" s="104"/>
    </row>
    <row r="61" spans="2:16" s="90" customFormat="1" ht="23" customHeight="1">
      <c r="B61" s="108"/>
      <c r="C61" s="110"/>
      <c r="D61" s="121" t="s">
        <v>36</v>
      </c>
      <c r="E61" s="97" t="s">
        <v>125</v>
      </c>
      <c r="F61" s="96" t="s">
        <v>44</v>
      </c>
      <c r="G61" s="98" t="s">
        <v>46</v>
      </c>
      <c r="H61" s="98" t="s">
        <v>126</v>
      </c>
      <c r="I61" s="98" t="s">
        <v>40</v>
      </c>
      <c r="J61" s="98" t="s">
        <v>39</v>
      </c>
      <c r="K61" s="98" t="s">
        <v>38</v>
      </c>
      <c r="L61" s="97" t="s">
        <v>125</v>
      </c>
      <c r="M61" s="122" t="s">
        <v>125</v>
      </c>
      <c r="N61" s="103"/>
      <c r="O61" s="103"/>
      <c r="P61" s="104"/>
    </row>
    <row r="62" spans="2:16" s="90" customFormat="1" ht="23" customHeight="1">
      <c r="B62" s="108"/>
      <c r="C62" s="110"/>
      <c r="D62" s="119" t="s">
        <v>35</v>
      </c>
      <c r="E62" s="92" t="s">
        <v>38</v>
      </c>
      <c r="F62" s="91" t="s">
        <v>28</v>
      </c>
      <c r="G62" s="99" t="s">
        <v>27</v>
      </c>
      <c r="H62" s="99" t="s">
        <v>19</v>
      </c>
      <c r="I62" s="99" t="s">
        <v>34</v>
      </c>
      <c r="J62" s="99" t="s">
        <v>43</v>
      </c>
      <c r="K62" s="99" t="s">
        <v>128</v>
      </c>
      <c r="L62" s="92" t="s">
        <v>41</v>
      </c>
      <c r="M62" s="120" t="s">
        <v>38</v>
      </c>
      <c r="N62" s="103"/>
      <c r="O62" s="103"/>
      <c r="P62" s="104"/>
    </row>
    <row r="63" spans="2:16" s="90" customFormat="1" ht="23" customHeight="1">
      <c r="B63" s="108"/>
      <c r="C63" s="110"/>
      <c r="D63" s="121" t="s">
        <v>122</v>
      </c>
      <c r="E63" s="97" t="s">
        <v>39</v>
      </c>
      <c r="F63" s="96" t="s">
        <v>35</v>
      </c>
      <c r="G63" s="98" t="s">
        <v>122</v>
      </c>
      <c r="H63" s="98" t="s">
        <v>33</v>
      </c>
      <c r="I63" s="98" t="s">
        <v>31</v>
      </c>
      <c r="J63" s="98" t="s">
        <v>26</v>
      </c>
      <c r="K63" s="98" t="s">
        <v>24</v>
      </c>
      <c r="L63" s="97" t="s">
        <v>121</v>
      </c>
      <c r="M63" s="122" t="s">
        <v>39</v>
      </c>
      <c r="N63" s="103"/>
      <c r="O63" s="103"/>
      <c r="P63" s="104"/>
    </row>
    <row r="64" spans="2:16" s="90" customFormat="1" ht="23" customHeight="1">
      <c r="B64" s="108"/>
      <c r="C64" s="110"/>
      <c r="D64" s="119" t="s">
        <v>289</v>
      </c>
      <c r="E64" s="92" t="s">
        <v>290</v>
      </c>
      <c r="F64" s="91" t="s">
        <v>274</v>
      </c>
      <c r="G64" s="99" t="s">
        <v>291</v>
      </c>
      <c r="H64" s="99" t="s">
        <v>289</v>
      </c>
      <c r="I64" s="99" t="s">
        <v>292</v>
      </c>
      <c r="J64" s="99" t="s">
        <v>293</v>
      </c>
      <c r="K64" s="99" t="s">
        <v>294</v>
      </c>
      <c r="L64" s="92" t="s">
        <v>295</v>
      </c>
      <c r="M64" s="120" t="s">
        <v>290</v>
      </c>
      <c r="N64" s="103"/>
      <c r="O64" s="103"/>
      <c r="P64" s="104"/>
    </row>
    <row r="65" spans="2:16" s="90" customFormat="1" ht="23" customHeight="1">
      <c r="B65" s="108"/>
      <c r="C65" s="110"/>
      <c r="D65" s="121" t="s">
        <v>31</v>
      </c>
      <c r="E65" s="97" t="s">
        <v>126</v>
      </c>
      <c r="F65" s="96" t="s">
        <v>27</v>
      </c>
      <c r="G65" s="98" t="s">
        <v>19</v>
      </c>
      <c r="H65" s="98" t="s">
        <v>34</v>
      </c>
      <c r="I65" s="98" t="s">
        <v>43</v>
      </c>
      <c r="J65" s="98" t="s">
        <v>128</v>
      </c>
      <c r="K65" s="98" t="s">
        <v>41</v>
      </c>
      <c r="L65" s="97" t="s">
        <v>44</v>
      </c>
      <c r="M65" s="122" t="s">
        <v>126</v>
      </c>
      <c r="N65" s="103"/>
      <c r="O65" s="103"/>
      <c r="P65" s="104"/>
    </row>
    <row r="66" spans="2:16" s="90" customFormat="1" ht="23" customHeight="1">
      <c r="B66" s="108"/>
      <c r="C66" s="110"/>
      <c r="D66" s="119" t="s">
        <v>26</v>
      </c>
      <c r="E66" s="92" t="s">
        <v>46</v>
      </c>
      <c r="F66" s="91" t="s">
        <v>122</v>
      </c>
      <c r="G66" s="99" t="s">
        <v>33</v>
      </c>
      <c r="H66" s="99" t="s">
        <v>31</v>
      </c>
      <c r="I66" s="99" t="s">
        <v>26</v>
      </c>
      <c r="J66" s="99" t="s">
        <v>24</v>
      </c>
      <c r="K66" s="99" t="s">
        <v>121</v>
      </c>
      <c r="L66" s="92" t="s">
        <v>28</v>
      </c>
      <c r="M66" s="120" t="s">
        <v>46</v>
      </c>
      <c r="N66" s="103"/>
      <c r="O66" s="103"/>
      <c r="P66" s="104"/>
    </row>
    <row r="67" spans="2:16" s="90" customFormat="1" ht="23" customHeight="1">
      <c r="B67" s="108"/>
      <c r="C67" s="110"/>
      <c r="D67" s="121" t="s">
        <v>24</v>
      </c>
      <c r="E67" s="97" t="s">
        <v>44</v>
      </c>
      <c r="F67" s="96" t="s">
        <v>126</v>
      </c>
      <c r="G67" s="98" t="s">
        <v>40</v>
      </c>
      <c r="H67" s="98" t="s">
        <v>39</v>
      </c>
      <c r="I67" s="98" t="s">
        <v>38</v>
      </c>
      <c r="J67" s="98" t="s">
        <v>125</v>
      </c>
      <c r="K67" s="98" t="s">
        <v>36</v>
      </c>
      <c r="L67" s="97" t="s">
        <v>35</v>
      </c>
      <c r="M67" s="122" t="s">
        <v>44</v>
      </c>
      <c r="N67" s="103"/>
      <c r="O67" s="103"/>
      <c r="P67" s="104"/>
    </row>
    <row r="68" spans="2:16" s="90" customFormat="1" ht="23" customHeight="1">
      <c r="B68" s="108"/>
      <c r="C68" s="110"/>
      <c r="D68" s="119" t="s">
        <v>121</v>
      </c>
      <c r="E68" s="92" t="s">
        <v>41</v>
      </c>
      <c r="F68" s="91" t="s">
        <v>19</v>
      </c>
      <c r="G68" s="99" t="s">
        <v>34</v>
      </c>
      <c r="H68" s="99" t="s">
        <v>43</v>
      </c>
      <c r="I68" s="99" t="s">
        <v>128</v>
      </c>
      <c r="J68" s="99" t="s">
        <v>41</v>
      </c>
      <c r="K68" s="99" t="s">
        <v>44</v>
      </c>
      <c r="L68" s="92" t="s">
        <v>46</v>
      </c>
      <c r="M68" s="120" t="s">
        <v>41</v>
      </c>
      <c r="N68" s="103"/>
      <c r="O68" s="103"/>
      <c r="P68" s="104"/>
    </row>
    <row r="69" spans="2:16" s="90" customFormat="1" ht="23" customHeight="1">
      <c r="B69" s="108"/>
      <c r="C69" s="110"/>
      <c r="D69" s="121" t="s">
        <v>28</v>
      </c>
      <c r="E69" s="97" t="s">
        <v>128</v>
      </c>
      <c r="F69" s="96" t="s">
        <v>33</v>
      </c>
      <c r="G69" s="98" t="s">
        <v>31</v>
      </c>
      <c r="H69" s="98" t="s">
        <v>26</v>
      </c>
      <c r="I69" s="98" t="s">
        <v>24</v>
      </c>
      <c r="J69" s="98" t="s">
        <v>121</v>
      </c>
      <c r="K69" s="98" t="s">
        <v>28</v>
      </c>
      <c r="L69" s="97" t="s">
        <v>27</v>
      </c>
      <c r="M69" s="122" t="s">
        <v>128</v>
      </c>
      <c r="N69" s="103"/>
      <c r="O69" s="103"/>
      <c r="P69" s="104"/>
    </row>
    <row r="70" spans="2:16" s="90" customFormat="1" ht="23" customHeight="1">
      <c r="B70" s="108"/>
      <c r="C70" s="110"/>
      <c r="D70" s="119" t="s">
        <v>27</v>
      </c>
      <c r="E70" s="92" t="s">
        <v>43</v>
      </c>
      <c r="F70" s="91" t="s">
        <v>40</v>
      </c>
      <c r="G70" s="99" t="s">
        <v>39</v>
      </c>
      <c r="H70" s="99" t="s">
        <v>38</v>
      </c>
      <c r="I70" s="99" t="s">
        <v>125</v>
      </c>
      <c r="J70" s="99" t="s">
        <v>36</v>
      </c>
      <c r="K70" s="99" t="s">
        <v>35</v>
      </c>
      <c r="L70" s="92" t="s">
        <v>122</v>
      </c>
      <c r="M70" s="120" t="s">
        <v>43</v>
      </c>
      <c r="N70" s="103"/>
      <c r="O70" s="103"/>
      <c r="P70" s="104"/>
    </row>
    <row r="71" spans="2:16" s="90" customFormat="1" ht="23" customHeight="1">
      <c r="B71" s="108"/>
      <c r="C71" s="110"/>
      <c r="D71" s="121" t="s">
        <v>296</v>
      </c>
      <c r="E71" s="97" t="s">
        <v>297</v>
      </c>
      <c r="F71" s="96" t="s">
        <v>297</v>
      </c>
      <c r="G71" s="98" t="s">
        <v>298</v>
      </c>
      <c r="H71" s="98" t="s">
        <v>299</v>
      </c>
      <c r="I71" s="98" t="s">
        <v>300</v>
      </c>
      <c r="J71" s="98" t="s">
        <v>301</v>
      </c>
      <c r="K71" s="98" t="s">
        <v>302</v>
      </c>
      <c r="L71" s="97" t="s">
        <v>303</v>
      </c>
      <c r="M71" s="122" t="s">
        <v>297</v>
      </c>
      <c r="N71" s="103"/>
      <c r="O71" s="103"/>
      <c r="P71" s="104"/>
    </row>
    <row r="72" spans="2:16" s="90" customFormat="1" ht="40" customHeight="1" thickBot="1">
      <c r="B72" s="108"/>
      <c r="C72" s="109"/>
      <c r="D72" s="123" t="s">
        <v>304</v>
      </c>
      <c r="E72" s="124"/>
      <c r="F72" s="125" t="s">
        <v>240</v>
      </c>
      <c r="G72" s="125" t="s">
        <v>113</v>
      </c>
      <c r="H72" s="125" t="s">
        <v>114</v>
      </c>
      <c r="I72" s="125" t="s">
        <v>115</v>
      </c>
      <c r="J72" s="125" t="s">
        <v>116</v>
      </c>
      <c r="K72" s="125" t="s">
        <v>117</v>
      </c>
      <c r="L72" s="125" t="s">
        <v>239</v>
      </c>
      <c r="M72" s="126"/>
      <c r="N72" s="103"/>
      <c r="O72" s="103"/>
      <c r="P72" s="104"/>
    </row>
    <row r="73" spans="2:16" ht="21" customHeight="1">
      <c r="B73" s="105"/>
      <c r="C73" s="103"/>
      <c r="D73" s="103"/>
      <c r="E73" s="103"/>
      <c r="F73" s="103"/>
      <c r="G73" s="103"/>
      <c r="H73" s="103"/>
      <c r="I73" s="103"/>
      <c r="J73" s="103"/>
      <c r="K73" s="103"/>
      <c r="L73" s="103"/>
      <c r="M73" s="103"/>
      <c r="N73" s="103"/>
      <c r="O73" s="103"/>
      <c r="P73" s="104"/>
    </row>
    <row r="74" spans="2:16" ht="21" customHeight="1">
      <c r="B74" s="105"/>
      <c r="C74" s="103"/>
      <c r="D74" s="103"/>
      <c r="E74" s="103"/>
      <c r="F74" s="103"/>
      <c r="G74" s="103"/>
      <c r="H74" s="103"/>
      <c r="I74" s="103"/>
      <c r="J74" s="103"/>
      <c r="K74" s="103"/>
      <c r="L74" s="103"/>
      <c r="M74" s="103"/>
      <c r="N74" s="103"/>
      <c r="O74" s="103"/>
      <c r="P74" s="104"/>
    </row>
    <row r="75" spans="2:16" ht="21" customHeight="1" thickBot="1">
      <c r="B75" s="111"/>
      <c r="C75" s="112"/>
      <c r="D75" s="112"/>
      <c r="E75" s="112"/>
      <c r="F75" s="112"/>
      <c r="G75" s="112"/>
      <c r="H75" s="112"/>
      <c r="I75" s="112"/>
      <c r="J75" s="112"/>
      <c r="K75" s="112"/>
      <c r="L75" s="112"/>
      <c r="M75" s="112"/>
      <c r="N75" s="112"/>
      <c r="O75" s="112"/>
      <c r="P75" s="113"/>
    </row>
  </sheetData>
  <sheetProtection algorithmName="SHA-512" hashValue="rMMOweqtgUb/VAF5MZb57pHf7JE7BsoORKJuvjDAo6wOMjC/a007P9h+Y8djoRyDQM2OMVEMBxVzblqrPcYqbA==" saltValue="ZyosZoJkLJZp1MF8E1rYrA==" spinCount="100000" sheet="1" objects="1" scenarios="1"/>
  <mergeCells count="16">
    <mergeCell ref="I14:J14"/>
    <mergeCell ref="I15:J15"/>
    <mergeCell ref="F12:G12"/>
    <mergeCell ref="F13:G13"/>
    <mergeCell ref="F14:G14"/>
    <mergeCell ref="F15:G15"/>
    <mergeCell ref="I12:J12"/>
    <mergeCell ref="I13:J13"/>
    <mergeCell ref="I10:J10"/>
    <mergeCell ref="I11:J11"/>
    <mergeCell ref="F8:H8"/>
    <mergeCell ref="I8:K8"/>
    <mergeCell ref="F9:G9"/>
    <mergeCell ref="F10:G10"/>
    <mergeCell ref="F11:G11"/>
    <mergeCell ref="I9:J9"/>
  </mergeCells>
  <phoneticPr fontId="2" type="noConversion"/>
  <pageMargins left="0.75" right="0.75" top="1" bottom="1" header="0.5" footer="0.5"/>
  <pageSetup paperSize="0" scale="40" orientation="portrait" horizontalDpi="4294967292" verticalDpi="4294967292"/>
  <headerFooter alignWithMargins="0"/>
  <rowBreaks count="1" manualBreakCount="1">
    <brk id="77" max="16383" man="1"/>
  </rowBreaks>
  <colBreaks count="1" manualBreakCount="1">
    <brk id="17"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DayTime</vt:lpstr>
      <vt:lpstr>NightTime</vt:lpstr>
      <vt:lpstr>Agrippa,Bk3,Chp.26</vt:lpstr>
      <vt:lpstr>Spirit Names from Planets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dcterms:created xsi:type="dcterms:W3CDTF">2010-03-05T18:45:22Z</dcterms:created>
  <dcterms:modified xsi:type="dcterms:W3CDTF">2018-12-23T06:09:33Z</dcterms:modified>
  <cp:category/>
</cp:coreProperties>
</file>